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TS3200D126\share\総務課\伊藤歩夢\02_財政全般\01　財政\R5\02 財政状況資料集\村→県\"/>
    </mc:Choice>
  </mc:AlternateContent>
  <xr:revisionPtr revIDLastSave="0" documentId="13_ncr:1_{478F4009-15C5-42E3-829D-073F0AC5A153}" xr6:coauthVersionLast="47" xr6:coauthVersionMax="47" xr10:uidLastSave="{00000000-0000-0000-0000-000000000000}"/>
  <bookViews>
    <workbookView xWindow="-28920" yWindow="-120" windowWidth="29040" windowHeight="15840" tabRatio="759"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s="1"/>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W34" i="10" l="1"/>
  <c r="BW35" i="10" s="1"/>
  <c r="BW36" i="10" s="1"/>
  <c r="BW37" i="10" s="1"/>
  <c r="BW38" i="10" s="1"/>
  <c r="BW39" i="10" s="1"/>
  <c r="BW40" i="10" s="1"/>
  <c r="BW41" i="10" s="1"/>
  <c r="BW42" i="10" s="1"/>
  <c r="BW43" i="10" s="1"/>
  <c r="BE34" i="10"/>
  <c r="CO34" i="10" l="1"/>
</calcChain>
</file>

<file path=xl/sharedStrings.xml><?xml version="1.0" encoding="utf-8"?>
<sst xmlns="http://schemas.openxmlformats.org/spreadsheetml/2006/main" count="1165" uniqueCount="598">
  <si>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</si>
  <si>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</si>
  <si>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</si>
  <si>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</si>
  <si>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</si>
  <si>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</si>
  <si>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</si>
  <si>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</si>
  <si>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※令和5年度中に市町村合併した団体で、合併前の団体ごとの決算に基づく連結実質赤字比率を算出していない団体については、グラフを表記しない。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</si>
  <si>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</si>
  <si>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</si>
  <si>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</si>
  <si>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</si>
  <si>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</si>
  <si>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</si>
  <si>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</si>
  <si>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</si>
  <si>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</si>
  <si>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</si>
  <si>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</si>
  <si>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</si>
  <si>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</si>
  <si>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</si>
  <si>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令和5年度中に市町村合併した団体で、合併前の団体ごとの決算に基づく実質公債費比率を算出していない団体については、グラフを表記しない。</t>
    <rPh sb="3" eb="5">
      <t>レイワ</t>
    </rPh>
    <phoneticPr fontId="5"/>
  </si>
  <si>
    <t>※2 減債基金積立不足算定額=(C)×(１－(D)/(E))</t>
    <phoneticPr fontId="5"/>
  </si>
  <si>
    <t>（参考）</t>
    <rPh sb="1" eb="3">
      <t>サンコウ</t>
    </rPh>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</si>
  <si>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</si>
  <si>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</si>
  <si>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</si>
  <si>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</si>
  <si>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</si>
  <si>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</si>
  <si>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</si>
  <si>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</si>
  <si>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</si>
  <si>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</si>
  <si>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</si>
  <si>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</si>
  <si>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</si>
  <si>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</si>
  <si>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</si>
  <si>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</si>
  <si>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</si>
  <si>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</si>
  <si>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</si>
  <si>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</si>
  <si>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</si>
  <si>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</si>
  <si>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※令和5年度中に市町村合併した団体で、合併前の団体ごとの決算に基づく将来負担比率を算出していない団体については、グラフを表記しない。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</si>
  <si>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</si>
  <si>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</si>
  <si>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</si>
  <si>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</si>
  <si>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</si>
  <si>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</si>
  <si>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</si>
  <si>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</si>
  <si>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</si>
  <si>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</si>
  <si>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</si>
  <si>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</si>
  <si>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</si>
  <si>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</si>
  <si>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</si>
  <si>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</si>
  <si>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</si>
  <si>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</si>
  <si>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</si>
  <si>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</si>
  <si>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</si>
  <si>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</si>
  <si>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</si>
  <si>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</si>
  <si>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</si>
  <si>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</si>
  <si>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</si>
  <si>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</si>
  <si>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</si>
  <si>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</si>
  <si>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</si>
  <si>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</si>
  <si>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</si>
  <si>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令和4年度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</si>
  <si>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</si>
  <si>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</si>
  <si>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</si>
  <si>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</si>
  <si>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</si>
  <si>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</si>
  <si>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</si>
  <si>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</si>
  <si>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令和4年度(千円･％)</t>
    <rPh sb="0" eb="2">
      <t>レイワ</t>
    </rPh>
    <rPh sb="3" eb="5">
      <t>ネンド</t>
    </rPh>
    <rPh sb="6" eb="8">
      <t>センエン</t>
    </rPh>
    <phoneticPr fontId="5"/>
  </si>
  <si>
    <t>令和3年度(千円･％)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</si>
  <si>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</si>
  <si>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</si>
  <si>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</si>
  <si>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</si>
  <si>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</si>
  <si>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</si>
  <si>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</si>
  <si>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</si>
  <si>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</si>
  <si>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</si>
  <si>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</si>
  <si>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</si>
  <si>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</si>
  <si>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</si>
  <si>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</si>
  <si>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</si>
  <si>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</si>
  <si>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</si>
  <si>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</si>
  <si>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</si>
  <si>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</si>
  <si>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</si>
  <si>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</si>
  <si>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</si>
  <si>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</si>
  <si>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</si>
  <si>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</si>
  <si>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</si>
  <si>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</si>
  <si>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</si>
  <si>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</si>
  <si>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</si>
  <si>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</si>
  <si>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-11.4</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</si>
  <si>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</si>
  <si>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</si>
  <si>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</si>
  <si>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</si>
  <si>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</si>
  <si>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</si>
  <si>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令05.01.01(人)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</si>
  <si>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</si>
  <si>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</si>
  <si>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</si>
  <si>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</si>
  <si>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</si>
  <si>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</si>
  <si>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</si>
  <si>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</si>
  <si>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</si>
  <si>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</si>
  <si>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令04.01.01(人)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</si>
  <si>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</si>
  <si>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</si>
  <si>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</si>
  <si>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</si>
  <si>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</si>
  <si>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-0.7</t>
    <phoneticPr fontId="5"/>
  </si>
  <si>
    <t>基準財政需要額</t>
    <phoneticPr fontId="25"/>
  </si>
  <si>
    <t>うち日本人(％)</t>
    <phoneticPr fontId="5"/>
  </si>
  <si>
    <t>-0.9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</si>
  <si>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</si>
  <si>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</si>
  <si>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</si>
  <si>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</si>
  <si>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</si>
  <si>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</si>
  <si>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</si>
  <si>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</si>
  <si>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</si>
  <si>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</si>
  <si>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</si>
  <si>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</si>
  <si>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</si>
  <si>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</si>
  <si>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</si>
  <si>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</si>
  <si>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</si>
  <si>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</si>
  <si>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</si>
  <si>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</si>
  <si>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</si>
  <si>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</si>
  <si>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</si>
  <si>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</si>
  <si>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</si>
  <si>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</si>
  <si>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</si>
  <si>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</si>
  <si>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</si>
  <si>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</si>
  <si>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</si>
  <si>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</si>
  <si>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</si>
  <si>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</si>
  <si>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</si>
  <si>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</si>
  <si>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</si>
  <si>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</si>
  <si>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</si>
  <si>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</si>
  <si>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</si>
  <si>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</si>
  <si>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</si>
  <si>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</si>
  <si>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</si>
  <si>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</si>
  <si>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</si>
  <si>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</si>
  <si>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</si>
  <si>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</si>
  <si>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</si>
  <si>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</si>
  <si>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</si>
  <si>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</si>
  <si>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</si>
  <si>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</si>
  <si>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</si>
  <si>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</si>
  <si>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</si>
  <si>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</si>
  <si>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※8：職員の状況については、令和4年度地方公務員給与実態調査に基づいている。</t>
    <phoneticPr fontId="29"/>
  </si>
  <si>
    <t>令和4年度</t>
    <phoneticPr fontId="25"/>
  </si>
  <si>
    <t>高知県北川村</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</si>
  <si>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</si>
  <si>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</si>
  <si>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</si>
  <si>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</si>
  <si>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</si>
  <si>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</si>
  <si>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</si>
  <si>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</si>
  <si>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</si>
  <si>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</si>
  <si>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</si>
  <si>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</si>
  <si>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</si>
  <si>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t>
    <phoneticPr fontId="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</si>
  <si>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</si>
  <si>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</si>
  <si>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</si>
  <si>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</si>
  <si>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</si>
  <si>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</si>
  <si>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</si>
  <si>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</si>
  <si>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</si>
  <si>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</si>
  <si>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</si>
  <si>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</si>
  <si>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</si>
  <si>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</si>
  <si>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</si>
  <si>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</si>
  <si>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</si>
  <si>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</si>
  <si>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</si>
  <si>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</si>
  <si>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</si>
  <si>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</si>
  <si>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</si>
  <si>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</si>
  <si>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</si>
  <si>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</si>
  <si>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</si>
  <si>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</si>
  <si>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</si>
  <si>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</si>
  <si>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</si>
  <si>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</si>
  <si>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</si>
  <si>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</si>
  <si>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</si>
  <si>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</si>
  <si>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</si>
  <si>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</si>
  <si>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</si>
  <si>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地方特例交付金等</t>
    <rPh sb="7" eb="8">
      <t>トウ</t>
    </rPh>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</si>
  <si>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</si>
  <si>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</si>
  <si>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</si>
  <si>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</si>
  <si>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</si>
  <si>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</si>
  <si>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</si>
  <si>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</si>
  <si>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</si>
  <si>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</si>
  <si>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</si>
  <si>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</si>
  <si>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</si>
  <si>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</si>
  <si>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</si>
  <si>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</si>
  <si>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</si>
  <si>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</si>
  <si>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</si>
  <si>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</si>
  <si>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</si>
  <si>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</si>
  <si>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</si>
  <si>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</si>
  <si>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</si>
  <si>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</si>
  <si>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</si>
  <si>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</si>
  <si>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</si>
  <si>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</si>
  <si>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</si>
  <si>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</si>
  <si>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</si>
  <si>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</si>
  <si>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</si>
  <si>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</si>
  <si>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</si>
  <si>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</si>
  <si>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令和4年度</t>
    <rPh sb="0" eb="2">
      <t>レイワ</t>
    </rPh>
    <rPh sb="3" eb="5">
      <t>ネンド</t>
    </rPh>
    <phoneticPr fontId="5"/>
  </si>
  <si>
    <t>令和3年度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</si>
  <si>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</si>
  <si>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</si>
  <si>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</si>
  <si>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</si>
  <si>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</si>
  <si>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</si>
  <si>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</si>
  <si>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</si>
  <si>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</si>
  <si>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</si>
  <si>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</si>
  <si>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</si>
  <si>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</si>
  <si>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</si>
  <si>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</si>
  <si>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</si>
  <si>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</si>
  <si>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</si>
  <si>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</si>
  <si>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</si>
  <si>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</si>
  <si>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</si>
  <si>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</si>
  <si>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</si>
  <si>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</si>
  <si>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</si>
  <si>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</si>
  <si>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</si>
  <si>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</si>
  <si>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</si>
  <si>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</si>
  <si>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</si>
  <si>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</si>
  <si>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</si>
  <si>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</si>
  <si>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</si>
  <si>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</si>
  <si>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</si>
  <si>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</si>
  <si>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</si>
  <si>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</si>
  <si>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</si>
  <si>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</si>
  <si>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</si>
  <si>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</si>
  <si>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</si>
  <si>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</si>
  <si>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</si>
  <si>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</si>
  <si>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</si>
  <si>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</si>
  <si>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</si>
  <si>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</si>
  <si>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</si>
  <si>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</si>
  <si>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</si>
  <si>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</si>
  <si>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令和4年度</t>
  </si>
  <si>
    <t>高知県北川村</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</si>
  <si>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</si>
  <si>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</si>
  <si>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</si>
  <si>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</si>
  <si>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</si>
  <si>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</si>
  <si>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</si>
  <si>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</si>
  <si>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</si>
  <si>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</si>
  <si>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</si>
  <si>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</si>
  <si>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</si>
  <si>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</si>
  <si>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</si>
  <si>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</si>
  <si>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</si>
  <si>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</si>
  <si>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</si>
  <si>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</si>
  <si>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</si>
  <si>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</si>
  <si>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</si>
  <si>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</si>
  <si>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t>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</si>
  <si>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</si>
  <si>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</si>
  <si>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</si>
  <si>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</si>
  <si>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</si>
  <si>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</si>
  <si>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</si>
  <si>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</si>
  <si>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</si>
  <si>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</si>
  <si>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</si>
  <si>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</si>
  <si>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</si>
  <si>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</si>
  <si>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</si>
  <si>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</si>
  <si>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t>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</si>
  <si>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</si>
  <si>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</si>
  <si>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総収益
（歳入）</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</si>
  <si>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</si>
  <si>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</si>
  <si>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</si>
  <si>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</si>
  <si>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</si>
  <si>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</si>
  <si>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</si>
  <si>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</si>
  <si>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</si>
  <si>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</si>
  <si>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</si>
  <si>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</si>
  <si>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</si>
  <si>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</si>
  <si>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令和2年度</t>
    <rPh sb="0" eb="2">
      <t>レイワ</t>
    </rPh>
    <rPh sb="3" eb="5">
      <t>ネンド</t>
    </rPh>
    <phoneticPr fontId="5"/>
  </si>
  <si>
    <t>令和3年度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</si>
  <si>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</si>
  <si>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</si>
  <si>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</si>
  <si>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</si>
  <si>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</si>
  <si>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</si>
  <si>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</si>
  <si>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</si>
  <si>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</si>
  <si>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</si>
  <si>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</si>
  <si>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</si>
  <si>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</si>
  <si>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t>
    <phoneticPr fontId="5"/>
  </si>
  <si>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</si>
  <si>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</si>
  <si>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</si>
  <si>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t>
    <phoneticPr fontId="5"/>
  </si>
  <si>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</si>
  <si>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</si>
  <si>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</si>
  <si>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</si>
  <si>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</si>
  <si>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</si>
  <si>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</si>
  <si>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</si>
  <si>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</si>
  <si>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</si>
  <si>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</si>
  <si>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</si>
  <si>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</si>
  <si>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</si>
  <si>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</si>
  <si>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</si>
  <si>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</si>
  <si>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</si>
  <si>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</si>
  <si>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</si>
  <si>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</si>
  <si>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</si>
  <si>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</si>
  <si>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北川村簡易水道特別会計</t>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</si>
  <si>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</si>
  <si>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</si>
  <si>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北川村後期高齢者医療特別会計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</si>
  <si>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</si>
  <si>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北川村国民健康保険特別会計</t>
    <phoneticPr fontId="5"/>
  </si>
  <si>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</si>
  <si>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</si>
  <si>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</si>
  <si>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</si>
  <si>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</si>
  <si>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</si>
  <si>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</si>
  <si>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</si>
  <si>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令和4年度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</si>
  <si>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</si>
  <si>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</si>
  <si>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</si>
  <si>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</si>
  <si>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</si>
  <si>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</si>
  <si>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</si>
  <si>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</si>
  <si>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(Ｃ)</t>
    <phoneticPr fontId="5"/>
  </si>
  <si>
    <t>連結実質赤字比率</t>
    <rPh sb="0" eb="2">
      <t>レンケツ</t>
    </rPh>
    <rPh sb="2" eb="4">
      <t>ジッシツ</t>
    </rPh>
    <rPh sb="4" eb="6">
      <t>アカジ</t>
    </rPh>
    <rPh sb="6" eb="8">
      <t>ヒリツ</t>
    </rPh>
    <phoneticPr fontId="20"/>
  </si>
  <si>
    <t>-</t>
    <phoneticPr fontId="5"/>
  </si>
  <si>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</si>
  <si>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</si>
  <si>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</si>
  <si>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</si>
  <si>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</si>
  <si>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</si>
  <si>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</si>
  <si>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</si>
  <si>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</si>
  <si>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</si>
  <si>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</si>
  <si>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</si>
  <si>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</si>
  <si>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</si>
  <si>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</si>
  <si>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</si>
  <si>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</si>
  <si>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</si>
  <si>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</si>
  <si>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</si>
  <si>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</si>
  <si>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</si>
  <si>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</si>
  <si>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</si>
  <si>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</si>
  <si>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</si>
  <si>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</si>
  <si>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</si>
  <si>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</si>
  <si>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</si>
  <si>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</si>
  <si>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</si>
  <si>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</si>
  <si>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</si>
  <si>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</si>
  <si>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</si>
  <si>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</si>
  <si>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</si>
  <si>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</si>
  <si>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</si>
  <si>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</si>
  <si>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</si>
  <si>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※令和5年度中に市町村合併した団体で、合併前の団体ごとの決算に基づく実質公債費比率を算出していない団体については、グラフを表記しない。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</si>
  <si>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</si>
  <si>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</si>
  <si>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</si>
  <si>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</si>
  <si>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</si>
  <si>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</si>
  <si>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</si>
  <si>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</si>
  <si>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H30</t>
  </si>
  <si>
    <t>うち単独分</t>
    <rPh sb="2" eb="4">
      <t>タンドク</t>
    </rPh>
    <rPh sb="4" eb="5">
      <t>ブン</t>
    </rPh>
    <phoneticPr fontId="5"/>
  </si>
  <si>
    <t xml:space="preserve"> R01</t>
  </si>
  <si>
    <t xml:space="preserve"> R02</t>
  </si>
  <si>
    <t xml:space="preserve"> R03</t>
  </si>
  <si>
    <t xml:space="preserve"> R04</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</si>
  <si>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</si>
  <si>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</si>
  <si>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</si>
  <si>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</si>
  <si>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H30</t>
  </si>
  <si>
    <t>R01</t>
  </si>
  <si>
    <t>R02</t>
  </si>
  <si>
    <t>R03</t>
  </si>
  <si>
    <t>R04</t>
  </si>
  <si>
    <t>▲ 12.33</t>
  </si>
  <si>
    <t>▲ 4.16</t>
  </si>
  <si>
    <t>▲ 3.29</t>
  </si>
  <si>
    <t>一般会計</t>
  </si>
  <si>
    <t>北川村後期高齢者医療特別会計</t>
  </si>
  <si>
    <t>北川村国民健康保険特別会計</t>
  </si>
  <si>
    <t>北川村簡易水道特別会計</t>
  </si>
  <si>
    <t>北川村代替輸送特別会計</t>
  </si>
  <si>
    <t>その他会計（赤字）</t>
  </si>
  <si>
    <t>その他会計（黒字）</t>
  </si>
  <si>
    <t>（百万円）</t>
    <phoneticPr fontId="5"/>
  </si>
  <si>
    <t>H30</t>
    <phoneticPr fontId="5"/>
  </si>
  <si>
    <t>R01</t>
    <phoneticPr fontId="5"/>
  </si>
  <si>
    <t>R02</t>
    <phoneticPr fontId="5"/>
  </si>
  <si>
    <t>R03</t>
    <phoneticPr fontId="5"/>
  </si>
  <si>
    <t>R04</t>
    <phoneticPr fontId="5"/>
  </si>
  <si>
    <t>－</t>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</si>
  <si>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</si>
  <si>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</si>
  <si>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</si>
  <si>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</si>
  <si>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</si>
  <si>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</si>
  <si>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</si>
  <si>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(株)きたがわジャルダン</t>
    <rPh sb="0" eb="3">
      <t>カブ</t>
    </rPh>
    <phoneticPr fontId="2"/>
  </si>
  <si>
    <t>北川村施設整備基金</t>
    <rPh sb="0" eb="3">
      <t>キタガワムラ</t>
    </rPh>
    <rPh sb="3" eb="5">
      <t>シセツ</t>
    </rPh>
    <rPh sb="5" eb="7">
      <t>セイビ</t>
    </rPh>
    <rPh sb="7" eb="9">
      <t>キキン</t>
    </rPh>
    <phoneticPr fontId="5"/>
  </si>
  <si>
    <t>北川村学校教育施設整備基金</t>
    <rPh sb="0" eb="3">
      <t>キタガワムラ</t>
    </rPh>
    <rPh sb="3" eb="5">
      <t>ガッコウ</t>
    </rPh>
    <rPh sb="5" eb="7">
      <t>キョウイク</t>
    </rPh>
    <rPh sb="7" eb="9">
      <t>シセツ</t>
    </rPh>
    <rPh sb="9" eb="11">
      <t>セイビ</t>
    </rPh>
    <rPh sb="11" eb="13">
      <t>キキン</t>
    </rPh>
    <phoneticPr fontId="5"/>
  </si>
  <si>
    <t>ふるさときたがわ基金</t>
  </si>
  <si>
    <t>公営住宅施設整備基金</t>
  </si>
  <si>
    <t>むらづくり基金</t>
    <rPh sb="5" eb="7">
      <t>キキン</t>
    </rPh>
    <phoneticPr fontId="5"/>
  </si>
  <si>
    <t>一般会計</t>
    <rPh sb="0" eb="4">
      <t>イッパンカイケイ</t>
    </rPh>
    <phoneticPr fontId="2"/>
  </si>
  <si>
    <t>特別会計</t>
    <rPh sb="0" eb="4">
      <t>トクベツカイケイ</t>
    </rPh>
    <phoneticPr fontId="2"/>
  </si>
  <si>
    <t>介護保険事業特別会計</t>
    <rPh sb="0" eb="4">
      <t>カイゴホケン</t>
    </rPh>
    <rPh sb="4" eb="6">
      <t>ジギョウ</t>
    </rPh>
    <rPh sb="6" eb="10">
      <t>トクベツカイケイ</t>
    </rPh>
    <phoneticPr fontId="2"/>
  </si>
  <si>
    <t>交通災害共済事業特別会計</t>
    <rPh sb="0" eb="6">
      <t>コウツウサイガイキョウサイ</t>
    </rPh>
    <rPh sb="6" eb="8">
      <t>ジギョウ</t>
    </rPh>
    <rPh sb="8" eb="12">
      <t>トクベツカイケイ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</si>
</sst>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0" fontId="13" fillId="0" borderId="11" xfId="1" applyFont="1" applyBorder="1" applyAlignment="1">
      <alignment horizontal="center" vertical="center" wrapTex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0" fontId="13" fillId="0" borderId="47" xfId="1" applyFont="1" applyBorder="1" applyAlignment="1">
      <alignment horizontal="center" vertical="center"/>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0" fontId="13" fillId="0" borderId="52" xfId="1" applyFont="1" applyBorder="1" applyAlignment="1">
      <alignment horizontal="center" vertical="center"/>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0" fontId="13" fillId="0" borderId="1" xfId="1" applyFont="1" applyBorder="1" applyAlignment="1">
      <alignment horizontal="center" vertical="center"/>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1" fillId="0" borderId="38" xfId="1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(データシート!$F$3,データシート!$F$5,データシート!$F$7,データシート!$F$9,データシート!$F$11)</c:f>
              <c:numCache>
                <c:formatCode>#,##0;"△ "#,##0</c:formatCode>
                <c:ptCount val="5"/>
                <c:pt idx="0">
                  <c:v>271581</c:v>
                </c:pt>
                <c:pt idx="1">
                  <c:v>268375</c:v>
                </c:pt>
                <c:pt idx="2">
                  <c:v>301035</c:v>
                </c:pt>
                <c:pt idx="3">
                  <c:v>277467</c:v>
                </c:pt>
                <c:pt idx="4">
                  <c:v>282256</c:v>
                </c:pt>
              </c:numCache>
            </c:numRef>
          </c:val>
          <c:smooth val="0"/>
          <c:extLst>
            <c:ext xmlns:c16="http://schemas.microsoft.com/office/drawing/2014/chart" uri="{C3380CC4-5D6E-409C-BE32-E72D297353CC}">
              <c16:uniqueId val="{00000000-BC0B-4163-8628-0B993C756CC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H30</c:v>
                </c:pt>
                <c:pt idx="1">
                  <c:v> R01</c:v>
                </c:pt>
                <c:pt idx="2">
                  <c:v> R02</c:v>
                </c:pt>
                <c:pt idx="3">
                  <c:v> R03</c:v>
                </c:pt>
                <c:pt idx="4">
                  <c:v> R04</c:v>
                </c:pt>
              </c:strCache>
            </c:strRef>
          </c:cat>
          <c:val>
            <c:numRef>
              <c:f>(データシート!$D$3,データシート!$D$5,データシート!$D$7,データシート!$D$9,データシート!$D$11)</c:f>
              <c:numCache>
                <c:formatCode>#,##0;"△ "#,##0</c:formatCode>
                <c:ptCount val="5"/>
                <c:pt idx="0">
                  <c:v>838382</c:v>
                </c:pt>
                <c:pt idx="1">
                  <c:v>360194</c:v>
                </c:pt>
                <c:pt idx="2">
                  <c:v>367723</c:v>
                </c:pt>
                <c:pt idx="3">
                  <c:v>357382</c:v>
                </c:pt>
                <c:pt idx="4">
                  <c:v>396023</c:v>
                </c:pt>
              </c:numCache>
            </c:numRef>
          </c:val>
          <c:smooth val="0"/>
          <c:extLst>
            <c:ext xmlns:c16="http://schemas.microsoft.com/office/drawing/2014/chart" uri="{C3380CC4-5D6E-409C-BE32-E72D297353CC}">
              <c16:uniqueId val="{00000001-BC0B-4163-8628-0B993C756CC8}"/>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データシート!$B$19:$F$19</c:f>
              <c:numCache>
                <c:formatCode>General</c:formatCode>
                <c:ptCount val="5"/>
                <c:pt idx="0">
                  <c:v>15.12</c:v>
                </c:pt>
                <c:pt idx="1">
                  <c:v>8.1</c:v>
                </c:pt>
                <c:pt idx="2">
                  <c:v>1.64</c:v>
                </c:pt>
                <c:pt idx="3">
                  <c:v>13.5</c:v>
                </c:pt>
                <c:pt idx="4">
                  <c:v>6.13</c:v>
                </c:pt>
              </c:numCache>
            </c:numRef>
          </c:val>
          <c:extLst>
            <c:ext xmlns:c16="http://schemas.microsoft.com/office/drawing/2014/chart" uri="{C3380CC4-5D6E-409C-BE32-E72D297353CC}">
              <c16:uniqueId val="{00000000-0BC7-4161-BF2E-86765F1847E4}"/>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H30</c:v>
                </c:pt>
                <c:pt idx="1">
                  <c:v>R01</c:v>
                </c:pt>
                <c:pt idx="2">
                  <c:v>R02</c:v>
                </c:pt>
                <c:pt idx="3">
                  <c:v>R03</c:v>
                </c:pt>
                <c:pt idx="4">
                  <c:v>R04</c:v>
                </c:pt>
              </c:strCache>
            </c:strRef>
          </c:cat>
          <c:val>
            <c:numRef>
              <c:f>データシート!$B$20:$F$20</c:f>
              <c:numCache>
                <c:formatCode>General</c:formatCode>
                <c:ptCount val="5"/>
                <c:pt idx="0">
                  <c:v>57.46</c:v>
                </c:pt>
                <c:pt idx="1">
                  <c:v>50.61</c:v>
                </c:pt>
                <c:pt idx="2">
                  <c:v>52.81</c:v>
                </c:pt>
                <c:pt idx="3">
                  <c:v>49.57</c:v>
                </c:pt>
                <c:pt idx="4">
                  <c:v>59.07</c:v>
                </c:pt>
              </c:numCache>
            </c:numRef>
          </c:val>
          <c:extLst>
            <c:ext xmlns:c16="http://schemas.microsoft.com/office/drawing/2014/chart" uri="{C3380CC4-5D6E-409C-BE32-E72D297353CC}">
              <c16:uniqueId val="{00000001-0BC7-4161-BF2E-86765F1847E4}"/>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H30</c:v>
                </c:pt>
                <c:pt idx="1">
                  <c:v>R01</c:v>
                </c:pt>
                <c:pt idx="2">
                  <c:v>R02</c:v>
                </c:pt>
                <c:pt idx="3">
                  <c:v>R03</c:v>
                </c:pt>
                <c:pt idx="4">
                  <c:v>R04</c:v>
                </c:pt>
              </c:strCache>
            </c:strRef>
          </c:cat>
          <c:val>
            <c:numRef>
              <c:f>データシート!$B$21:$F$21</c:f>
              <c:numCache>
                <c:formatCode>General</c:formatCode>
                <c:ptCount val="5"/>
                <c:pt idx="0">
                  <c:v>1.33</c:v>
                </c:pt>
                <c:pt idx="1">
                  <c:v>-12.33</c:v>
                </c:pt>
                <c:pt idx="2">
                  <c:v>-4.16</c:v>
                </c:pt>
                <c:pt idx="3">
                  <c:v>14.41</c:v>
                </c:pt>
                <c:pt idx="4">
                  <c:v>-3.29</c:v>
                </c:pt>
              </c:numCache>
            </c:numRef>
          </c:val>
          <c:smooth val="0"/>
          <c:extLst>
            <c:ext xmlns:c16="http://schemas.microsoft.com/office/drawing/2014/chart" uri="{C3380CC4-5D6E-409C-BE32-E72D297353CC}">
              <c16:uniqueId val="{00000002-0BC7-4161-BF2E-86765F1847E4}"/>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2713-4951-8897-E55A206C104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2713-4951-8897-E55A206C1046}"/>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2713-4951-8897-E55A206C1046}"/>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2713-4951-8897-E55A206C1046}"/>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2713-4951-8897-E55A206C1046}"/>
            </c:ext>
          </c:extLst>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データシート!$B$32:$K$32</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2713-4951-8897-E55A206C1046}"/>
            </c:ext>
          </c:extLst>
        </c:ser>
        <c:ser>
          <c:idx val="6"/>
          <c:order val="6"/>
          <c:tx>
            <c:strRef>
              <c:f>データシート!$A$33</c:f>
              <c:strCache>
                <c:ptCount val="1"/>
                <c:pt idx="0">
                  <c:v>北川村簡易水道特別会計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6-2713-4951-8897-E55A206C1046}"/>
            </c:ext>
          </c:extLst>
        </c:ser>
        <c:ser>
          <c:idx val="7"/>
          <c:order val="7"/>
          <c:tx>
            <c:strRef>
              <c:f>データシート!$A$34</c:f>
              <c:strCache>
                <c:ptCount val="1"/>
                <c:pt idx="0">
                  <c:v>北川村国民健康保険特別会計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データシート!$B$34:$K$34</c:f>
              <c:numCache>
                <c:formatCode>General</c:formatCode>
                <c:ptCount val="10"/>
                <c:pt idx="0">
                  <c:v>#N/A</c:v>
                </c:pt>
                <c:pt idx="1">
                  <c:v>0.17</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7-2713-4951-8897-E55A206C1046}"/>
            </c:ext>
          </c:extLst>
        </c:ser>
        <c:ser>
          <c:idx val="8"/>
          <c:order val="8"/>
          <c:tx>
            <c:strRef>
              <c:f>データシート!$A$35</c:f>
              <c:strCache>
                <c:ptCount val="1"/>
                <c:pt idx="0">
                  <c:v>北川村後期高齢者医療特別会計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データシート!$B$35:$K$35</c:f>
              <c:numCache>
                <c:formatCode>General</c:formatCode>
                <c:ptCount val="10"/>
                <c:pt idx="0">
                  <c:v>#N/A</c:v>
                </c:pt>
                <c:pt idx="1">
                  <c:v>0.02</c:v>
                </c:pt>
                <c:pt idx="2">
                  <c:v>#N/A</c:v>
                </c:pt>
                <c:pt idx="3">
                  <c:v>0.02</c:v>
                </c:pt>
                <c:pt idx="4">
                  <c:v>#N/A</c:v>
                </c:pt>
                <c:pt idx="5">
                  <c:v>7.0000000000000007E-2</c:v>
                </c:pt>
                <c:pt idx="6">
                  <c:v>#N/A</c:v>
                </c:pt>
                <c:pt idx="7">
                  <c:v>0.09</c:v>
                </c:pt>
                <c:pt idx="8">
                  <c:v>#N/A</c:v>
                </c:pt>
                <c:pt idx="9">
                  <c:v>0.05</c:v>
                </c:pt>
              </c:numCache>
            </c:numRef>
          </c:val>
          <c:extLst>
            <c:ext xmlns:c16="http://schemas.microsoft.com/office/drawing/2014/chart" uri="{C3380CC4-5D6E-409C-BE32-E72D297353CC}">
              <c16:uniqueId val="{00000008-2713-4951-8897-E55A206C1046}"/>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H30</c:v>
                  </c:pt>
                  <c:pt idx="2">
                    <c:v>R01</c:v>
                  </c:pt>
                  <c:pt idx="4">
                    <c:v>R02</c:v>
                  </c:pt>
                  <c:pt idx="6">
                    <c:v>R03</c:v>
                  </c:pt>
                  <c:pt idx="8">
                    <c:v>R04</c:v>
                  </c:pt>
                </c:lvl>
              </c:multiLvlStrCache>
            </c:multiLvlStrRef>
          </c:cat>
          <c:val>
            <c:numRef>
              <c:f>データシート!$B$36:$K$36</c:f>
              <c:numCache>
                <c:formatCode>General</c:formatCode>
                <c:ptCount val="10"/>
                <c:pt idx="0">
                  <c:v>#N/A</c:v>
                </c:pt>
                <c:pt idx="1">
                  <c:v>15.12</c:v>
                </c:pt>
                <c:pt idx="2">
                  <c:v>#N/A</c:v>
                </c:pt>
                <c:pt idx="3">
                  <c:v>8.09</c:v>
                </c:pt>
                <c:pt idx="4">
                  <c:v>#N/A</c:v>
                </c:pt>
                <c:pt idx="5">
                  <c:v>1.63</c:v>
                </c:pt>
                <c:pt idx="6">
                  <c:v>#N/A</c:v>
                </c:pt>
                <c:pt idx="7">
                  <c:v>13.49</c:v>
                </c:pt>
                <c:pt idx="8">
                  <c:v>#N/A</c:v>
                </c:pt>
                <c:pt idx="9">
                  <c:v>6.12</c:v>
                </c:pt>
              </c:numCache>
            </c:numRef>
          </c:val>
          <c:extLst>
            <c:ext xmlns:c16="http://schemas.microsoft.com/office/drawing/2014/chart" uri="{C3380CC4-5D6E-409C-BE32-E72D297353CC}">
              <c16:uniqueId val="{00000009-2713-4951-8897-E55A206C104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データシート!$B$42:$P$42</c:f>
              <c:numCache>
                <c:formatCode>General</c:formatCode>
                <c:ptCount val="15"/>
                <c:pt idx="2">
                  <c:v>206</c:v>
                </c:pt>
                <c:pt idx="5">
                  <c:v>207</c:v>
                </c:pt>
                <c:pt idx="8">
                  <c:v>204</c:v>
                </c:pt>
                <c:pt idx="11">
                  <c:v>208</c:v>
                </c:pt>
                <c:pt idx="14">
                  <c:v>276</c:v>
                </c:pt>
              </c:numCache>
            </c:numRef>
          </c:val>
          <c:extLst>
            <c:ext xmlns:c16="http://schemas.microsoft.com/office/drawing/2014/chart" uri="{C3380CC4-5D6E-409C-BE32-E72D297353CC}">
              <c16:uniqueId val="{00000000-0D3C-4092-86E4-0B14F3B8523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0D3C-4092-86E4-0B14F3B8523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0D3C-4092-86E4-0B14F3B8523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データシート!$B$45:$P$45</c:f>
              <c:numCache>
                <c:formatCode>General</c:formatCode>
                <c:ptCount val="15"/>
                <c:pt idx="0">
                  <c:v>19</c:v>
                </c:pt>
                <c:pt idx="3">
                  <c:v>17</c:v>
                </c:pt>
                <c:pt idx="6">
                  <c:v>12</c:v>
                </c:pt>
                <c:pt idx="9">
                  <c:v>2</c:v>
                </c:pt>
                <c:pt idx="12">
                  <c:v>2</c:v>
                </c:pt>
              </c:numCache>
            </c:numRef>
          </c:val>
          <c:extLst>
            <c:ext xmlns:c16="http://schemas.microsoft.com/office/drawing/2014/chart" uri="{C3380CC4-5D6E-409C-BE32-E72D297353CC}">
              <c16:uniqueId val="{00000003-0D3C-4092-86E4-0B14F3B8523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データシート!$B$46:$P$46</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4-0D3C-4092-86E4-0B14F3B8523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D3C-4092-86E4-0B14F3B8523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D3C-4092-86E4-0B14F3B8523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データシート!$B$49:$P$49</c:f>
              <c:numCache>
                <c:formatCode>General</c:formatCode>
                <c:ptCount val="15"/>
                <c:pt idx="0">
                  <c:v>137</c:v>
                </c:pt>
                <c:pt idx="3">
                  <c:v>146</c:v>
                </c:pt>
                <c:pt idx="6">
                  <c:v>151</c:v>
                </c:pt>
                <c:pt idx="9">
                  <c:v>163</c:v>
                </c:pt>
                <c:pt idx="12">
                  <c:v>264</c:v>
                </c:pt>
              </c:numCache>
            </c:numRef>
          </c:val>
          <c:extLst>
            <c:ext xmlns:c16="http://schemas.microsoft.com/office/drawing/2014/chart" uri="{C3380CC4-5D6E-409C-BE32-E72D297353CC}">
              <c16:uniqueId val="{00000007-0D3C-4092-86E4-0B14F3B85237}"/>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H30</c:v>
                  </c:pt>
                  <c:pt idx="3">
                    <c:v>R01</c:v>
                  </c:pt>
                  <c:pt idx="6">
                    <c:v>R02</c:v>
                  </c:pt>
                  <c:pt idx="9">
                    <c:v>R03</c:v>
                  </c:pt>
                  <c:pt idx="12">
                    <c:v>R04</c:v>
                  </c:pt>
                </c:lvl>
              </c:multiLvlStrCache>
            </c:multiLvlStrRef>
          </c:cat>
          <c:val>
            <c:numRef>
              <c:f>データシート!$B$50:$P$50</c:f>
              <c:numCache>
                <c:formatCode>General</c:formatCode>
                <c:ptCount val="15"/>
                <c:pt idx="0">
                  <c:v>#N/A</c:v>
                </c:pt>
                <c:pt idx="1">
                  <c:v>-50</c:v>
                </c:pt>
                <c:pt idx="2">
                  <c:v>#N/A</c:v>
                </c:pt>
                <c:pt idx="3">
                  <c:v>#N/A</c:v>
                </c:pt>
                <c:pt idx="4">
                  <c:v>-44</c:v>
                </c:pt>
                <c:pt idx="5">
                  <c:v>#N/A</c:v>
                </c:pt>
                <c:pt idx="6">
                  <c:v>#N/A</c:v>
                </c:pt>
                <c:pt idx="7">
                  <c:v>-41</c:v>
                </c:pt>
                <c:pt idx="8">
                  <c:v>#N/A</c:v>
                </c:pt>
                <c:pt idx="9">
                  <c:v>#N/A</c:v>
                </c:pt>
                <c:pt idx="10">
                  <c:v>-43</c:v>
                </c:pt>
                <c:pt idx="11">
                  <c:v>#N/A</c:v>
                </c:pt>
                <c:pt idx="12">
                  <c:v>#N/A</c:v>
                </c:pt>
                <c:pt idx="13">
                  <c:v>-9</c:v>
                </c:pt>
                <c:pt idx="14">
                  <c:v>#N/A</c:v>
                </c:pt>
              </c:numCache>
            </c:numRef>
          </c:val>
          <c:smooth val="0"/>
          <c:extLst>
            <c:ext xmlns:c16="http://schemas.microsoft.com/office/drawing/2014/chart" uri="{C3380CC4-5D6E-409C-BE32-E72D297353CC}">
              <c16:uniqueId val="{00000008-0D3C-4092-86E4-0B14F3B85237}"/>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データシート!$B$56:$P$56</c:f>
              <c:numCache>
                <c:formatCode>General</c:formatCode>
                <c:ptCount val="15"/>
                <c:pt idx="2">
                  <c:v>2466</c:v>
                </c:pt>
                <c:pt idx="5">
                  <c:v>2494</c:v>
                </c:pt>
                <c:pt idx="8">
                  <c:v>2493</c:v>
                </c:pt>
                <c:pt idx="11">
                  <c:v>2494</c:v>
                </c:pt>
                <c:pt idx="14">
                  <c:v>2437</c:v>
                </c:pt>
              </c:numCache>
            </c:numRef>
          </c:val>
          <c:extLst>
            <c:ext xmlns:c16="http://schemas.microsoft.com/office/drawing/2014/chart" uri="{C3380CC4-5D6E-409C-BE32-E72D297353CC}">
              <c16:uniqueId val="{00000000-8863-4E56-B7DD-90E6B318C72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8863-4E56-B7DD-90E6B318C72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データシート!$B$58:$P$58</c:f>
              <c:numCache>
                <c:formatCode>General</c:formatCode>
                <c:ptCount val="15"/>
                <c:pt idx="2">
                  <c:v>3186</c:v>
                </c:pt>
                <c:pt idx="5">
                  <c:v>3169</c:v>
                </c:pt>
                <c:pt idx="8">
                  <c:v>3291</c:v>
                </c:pt>
                <c:pt idx="11">
                  <c:v>3347</c:v>
                </c:pt>
                <c:pt idx="14">
                  <c:v>3540</c:v>
                </c:pt>
              </c:numCache>
            </c:numRef>
          </c:val>
          <c:extLst>
            <c:ext xmlns:c16="http://schemas.microsoft.com/office/drawing/2014/chart" uri="{C3380CC4-5D6E-409C-BE32-E72D297353CC}">
              <c16:uniqueId val="{00000002-8863-4E56-B7DD-90E6B318C72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8863-4E56-B7DD-90E6B318C72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8863-4E56-B7DD-90E6B318C72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863-4E56-B7DD-90E6B318C72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データシート!$B$62:$P$62</c:f>
              <c:numCache>
                <c:formatCode>General</c:formatCode>
                <c:ptCount val="15"/>
                <c:pt idx="0">
                  <c:v>324</c:v>
                </c:pt>
                <c:pt idx="3">
                  <c:v>339</c:v>
                </c:pt>
                <c:pt idx="6">
                  <c:v>342</c:v>
                </c:pt>
                <c:pt idx="9">
                  <c:v>359</c:v>
                </c:pt>
                <c:pt idx="12">
                  <c:v>375</c:v>
                </c:pt>
              </c:numCache>
            </c:numRef>
          </c:val>
          <c:extLst>
            <c:ext xmlns:c16="http://schemas.microsoft.com/office/drawing/2014/chart" uri="{C3380CC4-5D6E-409C-BE32-E72D297353CC}">
              <c16:uniqueId val="{00000006-8863-4E56-B7DD-90E6B318C72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データシート!$B$63:$P$63</c:f>
              <c:numCache>
                <c:formatCode>General</c:formatCode>
                <c:ptCount val="15"/>
                <c:pt idx="0">
                  <c:v>34</c:v>
                </c:pt>
                <c:pt idx="3">
                  <c:v>17</c:v>
                </c:pt>
                <c:pt idx="6">
                  <c:v>4</c:v>
                </c:pt>
                <c:pt idx="9">
                  <c:v>2</c:v>
                </c:pt>
                <c:pt idx="12">
                  <c:v>0</c:v>
                </c:pt>
              </c:numCache>
            </c:numRef>
          </c:val>
          <c:extLst>
            <c:ext xmlns:c16="http://schemas.microsoft.com/office/drawing/2014/chart" uri="{C3380CC4-5D6E-409C-BE32-E72D297353CC}">
              <c16:uniqueId val="{00000007-8863-4E56-B7DD-90E6B318C72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データシート!$B$64:$P$64</c:f>
              <c:numCache>
                <c:formatCode>General</c:formatCode>
                <c:ptCount val="15"/>
                <c:pt idx="0">
                  <c:v>5</c:v>
                </c:pt>
                <c:pt idx="3">
                  <c:v>0</c:v>
                </c:pt>
                <c:pt idx="6">
                  <c:v>0</c:v>
                </c:pt>
                <c:pt idx="9">
                  <c:v>0</c:v>
                </c:pt>
                <c:pt idx="12">
                  <c:v>0</c:v>
                </c:pt>
              </c:numCache>
            </c:numRef>
          </c:val>
          <c:extLst>
            <c:ext xmlns:c16="http://schemas.microsoft.com/office/drawing/2014/chart" uri="{C3380CC4-5D6E-409C-BE32-E72D297353CC}">
              <c16:uniqueId val="{00000008-8863-4E56-B7DD-90E6B318C72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データシート!$B$65:$P$65</c:f>
              <c:numCache>
                <c:formatCode>General</c:formatCode>
                <c:ptCount val="15"/>
                <c:pt idx="0">
                  <c:v>2</c:v>
                </c:pt>
                <c:pt idx="3">
                  <c:v>17</c:v>
                </c:pt>
                <c:pt idx="6">
                  <c:v>7</c:v>
                </c:pt>
                <c:pt idx="9">
                  <c:v>7</c:v>
                </c:pt>
                <c:pt idx="12">
                  <c:v>2</c:v>
                </c:pt>
              </c:numCache>
            </c:numRef>
          </c:val>
          <c:extLst>
            <c:ext xmlns:c16="http://schemas.microsoft.com/office/drawing/2014/chart" uri="{C3380CC4-5D6E-409C-BE32-E72D297353CC}">
              <c16:uniqueId val="{00000009-8863-4E56-B7DD-90E6B318C72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データシート!$B$66:$P$66</c:f>
              <c:numCache>
                <c:formatCode>General</c:formatCode>
                <c:ptCount val="15"/>
                <c:pt idx="0">
                  <c:v>2175</c:v>
                </c:pt>
                <c:pt idx="3">
                  <c:v>2295</c:v>
                </c:pt>
                <c:pt idx="6">
                  <c:v>2369</c:v>
                </c:pt>
                <c:pt idx="9">
                  <c:v>2450</c:v>
                </c:pt>
                <c:pt idx="12">
                  <c:v>2429</c:v>
                </c:pt>
              </c:numCache>
            </c:numRef>
          </c:val>
          <c:extLst>
            <c:ext xmlns:c16="http://schemas.microsoft.com/office/drawing/2014/chart" uri="{C3380CC4-5D6E-409C-BE32-E72D297353CC}">
              <c16:uniqueId val="{0000000A-8863-4E56-B7DD-90E6B318C722}"/>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H30</c:v>
                  </c:pt>
                  <c:pt idx="3">
                    <c:v>R01</c:v>
                  </c:pt>
                  <c:pt idx="6">
                    <c:v>R02</c:v>
                  </c:pt>
                  <c:pt idx="9">
                    <c:v>R03</c:v>
                  </c:pt>
                  <c:pt idx="12">
                    <c:v>R04</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8863-4E56-B7DD-90E6B318C722}"/>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データシート!$B$72:$D$72</c:f>
              <c:numCache>
                <c:formatCode>#,##0;"▲ "#,##0</c:formatCode>
                <c:ptCount val="3"/>
                <c:pt idx="0">
                  <c:v>625</c:v>
                </c:pt>
                <c:pt idx="1">
                  <c:v>643</c:v>
                </c:pt>
                <c:pt idx="2">
                  <c:v>786</c:v>
                </c:pt>
              </c:numCache>
            </c:numRef>
          </c:val>
          <c:extLst>
            <c:ext xmlns:c16="http://schemas.microsoft.com/office/drawing/2014/chart" uri="{C3380CC4-5D6E-409C-BE32-E72D297353CC}">
              <c16:uniqueId val="{00000000-2005-4E4C-9615-C9CA38130609}"/>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R02</c:v>
                </c:pt>
                <c:pt idx="1">
                  <c:v>R03</c:v>
                </c:pt>
                <c:pt idx="2">
                  <c:v>R04</c:v>
                </c:pt>
              </c:strCache>
            </c:strRef>
          </c:cat>
          <c:val>
            <c:numRef>
              <c:f>データシート!$B$73:$D$73</c:f>
              <c:numCache>
                <c:formatCode>#,##0;"▲ "#,##0</c:formatCode>
                <c:ptCount val="3"/>
                <c:pt idx="0">
                  <c:v>608</c:v>
                </c:pt>
                <c:pt idx="1">
                  <c:v>611</c:v>
                </c:pt>
                <c:pt idx="2">
                  <c:v>466</c:v>
                </c:pt>
              </c:numCache>
            </c:numRef>
          </c:val>
          <c:extLst>
            <c:ext xmlns:c16="http://schemas.microsoft.com/office/drawing/2014/chart" uri="{C3380CC4-5D6E-409C-BE32-E72D297353CC}">
              <c16:uniqueId val="{00000001-2005-4E4C-9615-C9CA38130609}"/>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R02</c:v>
                </c:pt>
                <c:pt idx="1">
                  <c:v>R03</c:v>
                </c:pt>
                <c:pt idx="2">
                  <c:v>R04</c:v>
                </c:pt>
              </c:strCache>
            </c:strRef>
          </c:cat>
          <c:val>
            <c:numRef>
              <c:f>データシート!$B$74:$D$74</c:f>
              <c:numCache>
                <c:formatCode>#,##0;"▲ "#,##0</c:formatCode>
                <c:ptCount val="3"/>
                <c:pt idx="0">
                  <c:v>1699</c:v>
                </c:pt>
                <c:pt idx="1">
                  <c:v>1709</c:v>
                </c:pt>
                <c:pt idx="2">
                  <c:v>1795</c:v>
                </c:pt>
              </c:numCache>
            </c:numRef>
          </c:val>
          <c:extLst>
            <c:ext xmlns:c16="http://schemas.microsoft.com/office/drawing/2014/chart" uri="{C3380CC4-5D6E-409C-BE32-E72D297353CC}">
              <c16:uniqueId val="{00000002-2005-4E4C-9615-C9CA38130609}"/>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1,213
1,204
196.73
2,714,245
2,624,103
81,522
1,330,319
2,428,839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8759834" cy="425758"/>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類似団体平均と同じ水準だが、全国平均を△</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と大きく下回っている。県平均と比べても△</a:t>
          </a:r>
          <a:r>
            <a:rPr kumimoji="1" lang="en-US" altLang="ja-JP" sz="1300">
              <a:latin typeface="ＭＳ Ｐゴシック" panose="020B0600070205080204" pitchFamily="50" charset="-128"/>
              <a:ea typeface="ＭＳ Ｐゴシック" panose="020B0600070205080204" pitchFamily="50" charset="-128"/>
            </a:rPr>
            <a:t>0.06</a:t>
          </a:r>
          <a:r>
            <a:rPr kumimoji="1" lang="ja-JP" altLang="en-US" sz="1300">
              <a:latin typeface="ＭＳ Ｐゴシック" panose="020B0600070205080204" pitchFamily="50" charset="-128"/>
              <a:ea typeface="ＭＳ Ｐゴシック" panose="020B0600070205080204" pitchFamily="50" charset="-128"/>
            </a:rPr>
            <a:t>低く、いずれも平均以下の水準を推移している。</a:t>
          </a:r>
        </a:p>
        <a:p>
          <a:r>
            <a:rPr kumimoji="1" lang="ja-JP" altLang="en-US" sz="1300">
              <a:latin typeface="ＭＳ Ｐゴシック" panose="020B0600070205080204" pitchFamily="50" charset="-128"/>
              <a:ea typeface="ＭＳ Ｐゴシック" panose="020B0600070205080204" pitchFamily="50" charset="-128"/>
            </a:rPr>
            <a:t>　普通交付税は一時的に増加傾向にあり、特別交付税は要因により増減がある状況にあり、今後の景気の動向や人口減少による地方交付税の減少は避けられない。</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年に一度の固定資産税の評価替や人口減少に伴う個人住民税の税収の減少も想定される。</a:t>
          </a:r>
        </a:p>
        <a:p>
          <a:r>
            <a:rPr kumimoji="1" lang="ja-JP" altLang="en-US" sz="1300">
              <a:latin typeface="ＭＳ Ｐゴシック" panose="020B0600070205080204" pitchFamily="50" charset="-128"/>
              <a:ea typeface="ＭＳ Ｐゴシック" panose="020B0600070205080204" pitchFamily="50" charset="-128"/>
            </a:rPr>
            <a:t>　健全な財政運営を行うために、歳出の見直しを図るとともに、村税の徴収率の維持等により歳入確保に努める。</a:t>
          </a: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a:extLst>
            <a:ext uri="{FF2B5EF4-FFF2-40B4-BE49-F238E27FC236}">
              <a16:creationId xmlns:a16="http://schemas.microsoft.com/office/drawing/2014/main" id="{00000000-0008-0000-0300-00003E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79375</xdr:rowOff>
    </xdr:from>
    <xdr:to>
      <xdr:col>23</xdr:col>
      <xdr:colOff>133350</xdr:colOff>
      <xdr:row>44</xdr:row>
      <xdr:rowOff>84667</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flipV="1">
          <a:off x="4953000" y="6080125"/>
          <a:ext cx="0" cy="154834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56744</xdr:rowOff>
    </xdr:from>
    <xdr:ext cx="762000" cy="259045"/>
    <xdr:sp macro="" textlink="">
      <xdr:nvSpPr>
        <xdr:cNvPr id="64" name="財政力最小値テキスト">
          <a:extLst>
            <a:ext uri="{FF2B5EF4-FFF2-40B4-BE49-F238E27FC236}">
              <a16:creationId xmlns:a16="http://schemas.microsoft.com/office/drawing/2014/main" id="{00000000-0008-0000-0300-000040000000}"/>
            </a:ext>
          </a:extLst>
        </xdr:cNvPr>
        <xdr:cNvSpPr txBox="1"/>
      </xdr:nvSpPr>
      <xdr:spPr>
        <a:xfrm>
          <a:off x="5041900" y="7600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84667</xdr:rowOff>
    </xdr:from>
    <xdr:to>
      <xdr:col>24</xdr:col>
      <xdr:colOff>12700</xdr:colOff>
      <xdr:row>44</xdr:row>
      <xdr:rowOff>84667</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76284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165752</xdr:rowOff>
    </xdr:from>
    <xdr:ext cx="762000" cy="259045"/>
    <xdr:sp macro="" textlink="">
      <xdr:nvSpPr>
        <xdr:cNvPr id="66" name="財政力最大値テキスト">
          <a:extLst>
            <a:ext uri="{FF2B5EF4-FFF2-40B4-BE49-F238E27FC236}">
              <a16:creationId xmlns:a16="http://schemas.microsoft.com/office/drawing/2014/main" id="{00000000-0008-0000-0300-000042000000}"/>
            </a:ext>
          </a:extLst>
        </xdr:cNvPr>
        <xdr:cNvSpPr txBox="1"/>
      </xdr:nvSpPr>
      <xdr:spPr>
        <a:xfrm>
          <a:off x="5041900" y="5823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79375</xdr:rowOff>
    </xdr:from>
    <xdr:to>
      <xdr:col>24</xdr:col>
      <xdr:colOff>12700</xdr:colOff>
      <xdr:row>35</xdr:row>
      <xdr:rowOff>79375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60801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14817</xdr:rowOff>
    </xdr:from>
    <xdr:to>
      <xdr:col>23</xdr:col>
      <xdr:colOff>133350</xdr:colOff>
      <xdr:row>43</xdr:row>
      <xdr:rowOff>34925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114800" y="7387167"/>
          <a:ext cx="8382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127652</xdr:rowOff>
    </xdr:from>
    <xdr:ext cx="762000" cy="259045"/>
    <xdr:sp macro="" textlink="">
      <xdr:nvSpPr>
        <xdr:cNvPr id="69" name="財政力平均値テキスト">
          <a:extLst>
            <a:ext uri="{FF2B5EF4-FFF2-40B4-BE49-F238E27FC236}">
              <a16:creationId xmlns:a16="http://schemas.microsoft.com/office/drawing/2014/main" id="{00000000-0008-0000-0300-000045000000}"/>
            </a:ext>
          </a:extLst>
        </xdr:cNvPr>
        <xdr:cNvSpPr txBox="1"/>
      </xdr:nvSpPr>
      <xdr:spPr>
        <a:xfrm>
          <a:off x="5041900" y="7328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14817</xdr:rowOff>
    </xdr:from>
    <xdr:to>
      <xdr:col>19</xdr:col>
      <xdr:colOff>133350</xdr:colOff>
      <xdr:row>43</xdr:row>
      <xdr:rowOff>14817</xdr:rowOff>
    </xdr:to>
    <xdr:cxnSp macro="">
      <xdr:nvCxnSpPr>
        <xdr:cNvPr id="71" name="直線コネクタ 70">
          <a:extLst>
            <a:ext uri="{FF2B5EF4-FFF2-40B4-BE49-F238E27FC236}">
              <a16:creationId xmlns:a16="http://schemas.microsoft.com/office/drawing/2014/main" id="{00000000-0008-0000-0300-000047000000}"/>
            </a:ext>
          </a:extLst>
        </xdr:cNvPr>
        <xdr:cNvCxnSpPr/>
      </xdr:nvCxnSpPr>
      <xdr:spPr>
        <a:xfrm>
          <a:off x="3225800" y="73871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135467</xdr:rowOff>
    </xdr:from>
    <xdr:to>
      <xdr:col>19</xdr:col>
      <xdr:colOff>184150</xdr:colOff>
      <xdr:row>43</xdr:row>
      <xdr:rowOff>65617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064000" y="7336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50394</xdr:rowOff>
    </xdr:from>
    <xdr:ext cx="736600" cy="259045"/>
    <xdr:sp macro="" textlink="">
      <xdr:nvSpPr>
        <xdr:cNvPr id="73" name="テキスト ボックス 72">
          <a:extLst>
            <a:ext uri="{FF2B5EF4-FFF2-40B4-BE49-F238E27FC236}">
              <a16:creationId xmlns:a16="http://schemas.microsoft.com/office/drawing/2014/main" id="{00000000-0008-0000-0300-000049000000}"/>
            </a:ext>
          </a:extLst>
        </xdr:cNvPr>
        <xdr:cNvSpPr txBox="1"/>
      </xdr:nvSpPr>
      <xdr:spPr>
        <a:xfrm>
          <a:off x="3733800" y="7422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14817</xdr:rowOff>
    </xdr:from>
    <xdr:to>
      <xdr:col>15</xdr:col>
      <xdr:colOff>82550</xdr:colOff>
      <xdr:row>43</xdr:row>
      <xdr:rowOff>14817</xdr:rowOff>
    </xdr:to>
    <xdr:cxnSp macro="">
      <xdr:nvCxnSpPr>
        <xdr:cNvPr id="74" name="直線コネクタ 73">
          <a:extLst>
            <a:ext uri="{FF2B5EF4-FFF2-40B4-BE49-F238E27FC236}">
              <a16:creationId xmlns:a16="http://schemas.microsoft.com/office/drawing/2014/main" id="{00000000-0008-0000-0300-00004A000000}"/>
            </a:ext>
          </a:extLst>
        </xdr:cNvPr>
        <xdr:cNvCxnSpPr/>
      </xdr:nvCxnSpPr>
      <xdr:spPr>
        <a:xfrm>
          <a:off x="2336800" y="73871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155575</xdr:rowOff>
    </xdr:from>
    <xdr:to>
      <xdr:col>15</xdr:col>
      <xdr:colOff>133350</xdr:colOff>
      <xdr:row>43</xdr:row>
      <xdr:rowOff>85725</xdr:rowOff>
    </xdr:to>
    <xdr:sp macro="" textlink="">
      <xdr:nvSpPr>
        <xdr:cNvPr id="75" name="フローチャート: 判断 74">
          <a:extLst>
            <a:ext uri="{FF2B5EF4-FFF2-40B4-BE49-F238E27FC236}">
              <a16:creationId xmlns:a16="http://schemas.microsoft.com/office/drawing/2014/main" id="{00000000-0008-0000-0300-00004B000000}"/>
            </a:ext>
          </a:extLst>
        </xdr:cNvPr>
        <xdr:cNvSpPr/>
      </xdr:nvSpPr>
      <xdr:spPr>
        <a:xfrm>
          <a:off x="31750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70502</xdr:rowOff>
    </xdr:from>
    <xdr:ext cx="762000" cy="259045"/>
    <xdr:sp macro="" textlink="">
      <xdr:nvSpPr>
        <xdr:cNvPr id="76" name="テキスト ボックス 75">
          <a:extLst>
            <a:ext uri="{FF2B5EF4-FFF2-40B4-BE49-F238E27FC236}">
              <a16:creationId xmlns:a16="http://schemas.microsoft.com/office/drawing/2014/main" id="{00000000-0008-0000-0300-00004C000000}"/>
            </a:ext>
          </a:extLst>
        </xdr:cNvPr>
        <xdr:cNvSpPr txBox="1"/>
      </xdr:nvSpPr>
      <xdr:spPr>
        <a:xfrm>
          <a:off x="2844800" y="744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14817</xdr:rowOff>
    </xdr:from>
    <xdr:to>
      <xdr:col>11</xdr:col>
      <xdr:colOff>31750</xdr:colOff>
      <xdr:row>43</xdr:row>
      <xdr:rowOff>34925</xdr:rowOff>
    </xdr:to>
    <xdr:cxnSp macro="">
      <xdr:nvCxnSpPr>
        <xdr:cNvPr id="77" name="直線コネクタ 76">
          <a:extLst>
            <a:ext uri="{FF2B5EF4-FFF2-40B4-BE49-F238E27FC236}">
              <a16:creationId xmlns:a16="http://schemas.microsoft.com/office/drawing/2014/main" id="{00000000-0008-0000-0300-00004D000000}"/>
            </a:ext>
          </a:extLst>
        </xdr:cNvPr>
        <xdr:cNvCxnSpPr/>
      </xdr:nvCxnSpPr>
      <xdr:spPr>
        <a:xfrm flipV="1">
          <a:off x="1447800" y="7387167"/>
          <a:ext cx="889000" cy="20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4233</xdr:rowOff>
    </xdr:from>
    <xdr:to>
      <xdr:col>11</xdr:col>
      <xdr:colOff>82550</xdr:colOff>
      <xdr:row>43</xdr:row>
      <xdr:rowOff>105833</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2286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90610</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955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4233</xdr:rowOff>
    </xdr:from>
    <xdr:to>
      <xdr:col>7</xdr:col>
      <xdr:colOff>31750</xdr:colOff>
      <xdr:row>43</xdr:row>
      <xdr:rowOff>105833</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90610</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066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155575</xdr:rowOff>
    </xdr:from>
    <xdr:to>
      <xdr:col>23</xdr:col>
      <xdr:colOff>184150</xdr:colOff>
      <xdr:row>43</xdr:row>
      <xdr:rowOff>85725</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9022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652</xdr:rowOff>
    </xdr:from>
    <xdr:ext cx="762000" cy="259045"/>
    <xdr:sp macro="" textlink="">
      <xdr:nvSpPr>
        <xdr:cNvPr id="88" name="財政力該当値テキスト">
          <a:extLst>
            <a:ext uri="{FF2B5EF4-FFF2-40B4-BE49-F238E27FC236}">
              <a16:creationId xmlns:a16="http://schemas.microsoft.com/office/drawing/2014/main" id="{00000000-0008-0000-0300-000058000000}"/>
            </a:ext>
          </a:extLst>
        </xdr:cNvPr>
        <xdr:cNvSpPr txBox="1"/>
      </xdr:nvSpPr>
      <xdr:spPr>
        <a:xfrm>
          <a:off x="5041900" y="7201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135467</xdr:rowOff>
    </xdr:from>
    <xdr:to>
      <xdr:col>19</xdr:col>
      <xdr:colOff>184150</xdr:colOff>
      <xdr:row>43</xdr:row>
      <xdr:rowOff>65617</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064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41</xdr:row>
      <xdr:rowOff>75794</xdr:rowOff>
    </xdr:from>
    <xdr:ext cx="7366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3733800" y="71052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135467</xdr:rowOff>
    </xdr:from>
    <xdr:to>
      <xdr:col>15</xdr:col>
      <xdr:colOff>133350</xdr:colOff>
      <xdr:row>43</xdr:row>
      <xdr:rowOff>65617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3175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41</xdr:row>
      <xdr:rowOff>75794</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2844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42</xdr:row>
      <xdr:rowOff>135467</xdr:rowOff>
    </xdr:from>
    <xdr:to>
      <xdr:col>11</xdr:col>
      <xdr:colOff>82550</xdr:colOff>
      <xdr:row>43</xdr:row>
      <xdr:rowOff>65617</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2286000" y="7336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41</xdr:row>
      <xdr:rowOff>75794</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955800" y="7105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155575</xdr:rowOff>
    </xdr:from>
    <xdr:to>
      <xdr:col>7</xdr:col>
      <xdr:colOff>31750</xdr:colOff>
      <xdr:row>43</xdr:row>
      <xdr:rowOff>85725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1397000" y="735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41</xdr:row>
      <xdr:rowOff>95902</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066800" y="7125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a:extLst>
            <a:ext uri="{FF2B5EF4-FFF2-40B4-BE49-F238E27FC236}">
              <a16:creationId xmlns:a16="http://schemas.microsoft.com/office/drawing/2014/main" id="{00000000-0008-0000-0300-000061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a:extLst>
            <a:ext uri="{FF2B5EF4-FFF2-40B4-BE49-F238E27FC236}">
              <a16:creationId xmlns:a16="http://schemas.microsoft.com/office/drawing/2014/main" id="{00000000-0008-0000-0300-00006D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民間登用による特定任期付職員（課長級）の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名増や地方創生対応のための人件費の増や大型事業のために発行した起債の元金償還開始に伴う公債費の増により、増加傾向にあり、類似団体平均を</a:t>
          </a:r>
          <a:r>
            <a:rPr kumimoji="1" lang="en-US" altLang="ja-JP" sz="1300">
              <a:latin typeface="ＭＳ Ｐゴシック" panose="020B0600070205080204" pitchFamily="50" charset="-128"/>
              <a:ea typeface="ＭＳ Ｐゴシック" panose="020B0600070205080204" pitchFamily="50" charset="-128"/>
            </a:rPr>
            <a:t>4.2</a:t>
          </a:r>
          <a:r>
            <a:rPr kumimoji="1" lang="ja-JP" altLang="en-US" sz="1300">
              <a:latin typeface="ＭＳ Ｐゴシック" panose="020B0600070205080204" pitchFamily="50" charset="-128"/>
              <a:ea typeface="ＭＳ Ｐゴシック" panose="020B0600070205080204" pitchFamily="50" charset="-128"/>
            </a:rPr>
            <a:t>ポイント上回っているが、全国平均や県平均より低い水準を維持している。</a:t>
          </a:r>
        </a:p>
        <a:p>
          <a:r>
            <a:rPr kumimoji="1" lang="ja-JP" altLang="en-US" sz="1300">
              <a:latin typeface="ＭＳ Ｐゴシック" panose="020B0600070205080204" pitchFamily="50" charset="-128"/>
              <a:ea typeface="ＭＳ Ｐゴシック" panose="020B0600070205080204" pitchFamily="50" charset="-128"/>
            </a:rPr>
            <a:t>　今後、地方交付税の減少や更なる公債費の増加が見込まれるため、引き続き任意繰上償還や起債の新規発行抑制等を行い、財政の健全化に向けて取り組む必要がある。</a:t>
          </a:r>
        </a:p>
      </xdr:txBody>
    </xdr:sp>
    <xdr:clientData/>
  </xdr:twoCellAnchor>
  <xdr:oneCellAnchor>
    <xdr:from>
      <xdr:col>3</xdr:col>
      <xdr:colOff>95250</xdr:colOff>
      <xdr:row>54</xdr:row>
      <xdr:rowOff>139700</xdr:rowOff>
    </xdr:from>
    <xdr:ext cx="298543" cy="225703"/>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57</xdr:row>
      <xdr:rowOff>169756</xdr:rowOff>
    </xdr:from>
    <xdr:to>
      <xdr:col>23</xdr:col>
      <xdr:colOff>133350</xdr:colOff>
      <xdr:row>67</xdr:row>
      <xdr:rowOff>75988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9942406"/>
          <a:ext cx="0" cy="16207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48065</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35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75988</xdr:rowOff>
    </xdr:from>
    <xdr:to>
      <xdr:col>24</xdr:col>
      <xdr:colOff>12700</xdr:colOff>
      <xdr:row>67</xdr:row>
      <xdr:rowOff>75988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631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84683</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685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57</xdr:row>
      <xdr:rowOff>169756</xdr:rowOff>
    </xdr:from>
    <xdr:to>
      <xdr:col>24</xdr:col>
      <xdr:colOff>12700</xdr:colOff>
      <xdr:row>57</xdr:row>
      <xdr:rowOff>169756</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9942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128905</xdr:rowOff>
    </xdr:from>
    <xdr:to>
      <xdr:col>23</xdr:col>
      <xdr:colOff>133350</xdr:colOff>
      <xdr:row>64</xdr:row>
      <xdr:rowOff>111760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0758805"/>
          <a:ext cx="838200" cy="325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80027</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709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63500</xdr:rowOff>
    </xdr:from>
    <xdr:to>
      <xdr:col>23</xdr:col>
      <xdr:colOff>184150</xdr:colOff>
      <xdr:row>63</xdr:row>
      <xdr:rowOff>165100</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86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128905</xdr:rowOff>
    </xdr:from>
    <xdr:to>
      <xdr:col>19</xdr:col>
      <xdr:colOff>133350</xdr:colOff>
      <xdr:row>65</xdr:row>
      <xdr:rowOff>40852</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3225800" y="10758805"/>
          <a:ext cx="889000" cy="426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90170</xdr:rowOff>
    </xdr:from>
    <xdr:to>
      <xdr:col>19</xdr:col>
      <xdr:colOff>184150</xdr:colOff>
      <xdr:row>63</xdr:row>
      <xdr:rowOff>20320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5097</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806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127846</xdr:rowOff>
    </xdr:from>
    <xdr:to>
      <xdr:col>15</xdr:col>
      <xdr:colOff>82550</xdr:colOff>
      <xdr:row>65</xdr:row>
      <xdr:rowOff>40852</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1100646"/>
          <a:ext cx="889000" cy="84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111760</xdr:rowOff>
    </xdr:from>
    <xdr:to>
      <xdr:col>15</xdr:col>
      <xdr:colOff>133350</xdr:colOff>
      <xdr:row>64</xdr:row>
      <xdr:rowOff>41910</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52087</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681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55456</xdr:rowOff>
    </xdr:from>
    <xdr:to>
      <xdr:col>11</xdr:col>
      <xdr:colOff>31750</xdr:colOff>
      <xdr:row>64</xdr:row>
      <xdr:rowOff>127846</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028256"/>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164042</xdr:rowOff>
    </xdr:from>
    <xdr:to>
      <xdr:col>11</xdr:col>
      <xdr:colOff>82550</xdr:colOff>
      <xdr:row>64</xdr:row>
      <xdr:rowOff>94192</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965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104369</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7342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139912</xdr:rowOff>
    </xdr:from>
    <xdr:to>
      <xdr:col>7</xdr:col>
      <xdr:colOff>31750</xdr:colOff>
      <xdr:row>64</xdr:row>
      <xdr:rowOff>70062</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9412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80239</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710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60960</xdr:rowOff>
    </xdr:from>
    <xdr:to>
      <xdr:col>23</xdr:col>
      <xdr:colOff>184150</xdr:colOff>
      <xdr:row>64</xdr:row>
      <xdr:rowOff>162560</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033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33037</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005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78105</xdr:rowOff>
    </xdr:from>
    <xdr:to>
      <xdr:col>19</xdr:col>
      <xdr:colOff>184150</xdr:colOff>
      <xdr:row>63</xdr:row>
      <xdr:rowOff>8255</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070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18432</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04768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161502</xdr:rowOff>
    </xdr:from>
    <xdr:to>
      <xdr:col>15</xdr:col>
      <xdr:colOff>133350</xdr:colOff>
      <xdr:row>65</xdr:row>
      <xdr:rowOff>91652</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134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76429</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2206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64</xdr:row>
      <xdr:rowOff>77046</xdr:rowOff>
    </xdr:from>
    <xdr:to>
      <xdr:col>11</xdr:col>
      <xdr:colOff>82550</xdr:colOff>
      <xdr:row>65</xdr:row>
      <xdr:rowOff>7196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049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163423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136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4656</xdr:rowOff>
    </xdr:from>
    <xdr:to>
      <xdr:col>7</xdr:col>
      <xdr:colOff>31750</xdr:colOff>
      <xdr:row>64</xdr:row>
      <xdr:rowOff>106256</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91033</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063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[851,059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160,081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199,386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前年度とほぼ同額であったが、物件費はシステムの標準化に関する経費等で前年度から増加している。全国的にも人口が少ない自治体であり、１人あたりの経費が多くなる傾向にはあるが、これまでの行財政改革を推進し、今後も歳出削減に取り組んでいく。</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121185</xdr:rowOff>
    </xdr:from>
    <xdr:to>
      <xdr:col>23</xdr:col>
      <xdr:colOff>133350</xdr:colOff>
      <xdr:row>89</xdr:row>
      <xdr:rowOff>89035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4008635"/>
          <a:ext cx="0" cy="13394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61112</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32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1,923,851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89035</xdr:rowOff>
    </xdr:from>
    <xdr:to>
      <xdr:col>24</xdr:col>
      <xdr:colOff>12700</xdr:colOff>
      <xdr:row>89</xdr:row>
      <xdr:rowOff>89035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3480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36112</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52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258,560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121185</xdr:rowOff>
    </xdr:from>
    <xdr:to>
      <xdr:col>24</xdr:col>
      <xdr:colOff>12700</xdr:colOff>
      <xdr:row>81</xdr:row>
      <xdr:rowOff>121185</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40086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28361</xdr:rowOff>
    </xdr:from>
    <xdr:to>
      <xdr:col>23</xdr:col>
      <xdr:colOff>133350</xdr:colOff>
      <xdr:row>84</xdr:row>
      <xdr:rowOff>83401</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430161"/>
          <a:ext cx="838200" cy="550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129998</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017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525,284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113471</xdr:rowOff>
    </xdr:from>
    <xdr:to>
      <xdr:col>23</xdr:col>
      <xdr:colOff>184150</xdr:colOff>
      <xdr:row>83</xdr:row>
      <xdr:rowOff>43621</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7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16123</xdr:rowOff>
    </xdr:from>
    <xdr:to>
      <xdr:col>19</xdr:col>
      <xdr:colOff>133350</xdr:colOff>
      <xdr:row>84</xdr:row>
      <xdr:rowOff>28361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417923"/>
          <a:ext cx="889000" cy="12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83817</xdr:rowOff>
    </xdr:from>
    <xdr:to>
      <xdr:col>19</xdr:col>
      <xdr:colOff>184150</xdr:colOff>
      <xdr:row>83</xdr:row>
      <xdr:rowOff>13967</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42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24144</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39115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84</xdr:row>
      <xdr:rowOff>16123</xdr:rowOff>
    </xdr:from>
    <xdr:to>
      <xdr:col>15</xdr:col>
      <xdr:colOff>82550</xdr:colOff>
      <xdr:row>84</xdr:row>
      <xdr:rowOff>29305</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flipV="1">
          <a:off x="2336800" y="14417923"/>
          <a:ext cx="889000" cy="13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67002</xdr:rowOff>
    </xdr:from>
    <xdr:to>
      <xdr:col>15</xdr:col>
      <xdr:colOff>133350</xdr:colOff>
      <xdr:row>82</xdr:row>
      <xdr:rowOff>168602</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25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7329</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3894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94069</xdr:rowOff>
    </xdr:from>
    <xdr:to>
      <xdr:col>11</xdr:col>
      <xdr:colOff>31750</xdr:colOff>
      <xdr:row>84</xdr:row>
      <xdr:rowOff>29305</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324419"/>
          <a:ext cx="889000" cy="1066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35531</xdr:rowOff>
    </xdr:from>
    <xdr:to>
      <xdr:col>11</xdr:col>
      <xdr:colOff>82550</xdr:colOff>
      <xdr:row>82</xdr:row>
      <xdr:rowOff>137131</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094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147308</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38633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27935</xdr:rowOff>
    </xdr:from>
    <xdr:to>
      <xdr:col>7</xdr:col>
      <xdr:colOff>31750</xdr:colOff>
      <xdr:row>82</xdr:row>
      <xdr:rowOff>129535</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086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139712</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38557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32601</xdr:rowOff>
    </xdr:from>
    <xdr:to>
      <xdr:col>23</xdr:col>
      <xdr:colOff>184150</xdr:colOff>
      <xdr:row>84</xdr:row>
      <xdr:rowOff>134201</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434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4678</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4406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851,059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149011</xdr:rowOff>
    </xdr:from>
    <xdr:to>
      <xdr:col>19</xdr:col>
      <xdr:colOff>184150</xdr:colOff>
      <xdr:row>84</xdr:row>
      <xdr:rowOff>79161</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379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63938</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44657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136773</xdr:rowOff>
    </xdr:from>
    <xdr:to>
      <xdr:col>15</xdr:col>
      <xdr:colOff>133350</xdr:colOff>
      <xdr:row>84</xdr:row>
      <xdr:rowOff>66923</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367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51700</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44535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149955</xdr:rowOff>
    </xdr:from>
    <xdr:to>
      <xdr:col>11</xdr:col>
      <xdr:colOff>82550</xdr:colOff>
      <xdr:row>84</xdr:row>
      <xdr:rowOff>80105</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38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64882</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44666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43269</xdr:rowOff>
    </xdr:from>
    <xdr:to>
      <xdr:col>7</xdr:col>
      <xdr:colOff>31750</xdr:colOff>
      <xdr:row>83</xdr:row>
      <xdr:rowOff>144869</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273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129646</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43599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昇格等により、全体職員に占める最上位の</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級の職員の割合が高く、給与水準が類似団体を</a:t>
          </a:r>
          <a:r>
            <a:rPr kumimoji="1" lang="en-US" altLang="ja-JP" sz="1300">
              <a:latin typeface="ＭＳ Ｐゴシック" panose="020B0600070205080204" pitchFamily="50" charset="-128"/>
              <a:ea typeface="ＭＳ Ｐゴシック" panose="020B0600070205080204" pitchFamily="50" charset="-128"/>
            </a:rPr>
            <a:t>1.3</a:t>
          </a:r>
          <a:r>
            <a:rPr kumimoji="1" lang="ja-JP" altLang="en-US" sz="1300">
              <a:latin typeface="ＭＳ Ｐゴシック" panose="020B0600070205080204" pitchFamily="50" charset="-128"/>
              <a:ea typeface="ＭＳ Ｐゴシック" panose="020B0600070205080204" pitchFamily="50" charset="-128"/>
            </a:rPr>
            <a:t>ポイント上回る水準になっている。給与表等全て国に準じており、今後も大きな増減はないものと見込んでいる。</a:t>
          </a:r>
        </a:p>
        <a:p>
          <a:r>
            <a:rPr kumimoji="1" lang="ja-JP" altLang="en-US" sz="1300">
              <a:latin typeface="ＭＳ Ｐゴシック" panose="020B0600070205080204" pitchFamily="50" charset="-128"/>
              <a:ea typeface="ＭＳ Ｐゴシック" panose="020B0600070205080204" pitchFamily="50" charset="-128"/>
            </a:rPr>
            <a:t>　今後、定年延長等や国の動向も注視しながら、給与の適正化に努めていく。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00000000-0008-0000-0300-0000F7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29718</xdr:rowOff>
    </xdr:from>
    <xdr:to>
      <xdr:col>81</xdr:col>
      <xdr:colOff>44450</xdr:colOff>
      <xdr:row>89</xdr:row>
      <xdr:rowOff>60198</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7018000" y="14088618"/>
          <a:ext cx="0" cy="12306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32275</xdr:rowOff>
    </xdr:from>
    <xdr:ext cx="762000" cy="259045"/>
    <xdr:sp macro="" textlink="">
      <xdr:nvSpPr>
        <xdr:cNvPr id="249" name="給与水準   （国との比較）最小値テキスト">
          <a:extLst>
            <a:ext uri="{FF2B5EF4-FFF2-40B4-BE49-F238E27FC236}">
              <a16:creationId xmlns:a16="http://schemas.microsoft.com/office/drawing/2014/main" id="{00000000-0008-0000-0300-0000F9000000}"/>
            </a:ext>
          </a:extLst>
        </xdr:cNvPr>
        <xdr:cNvSpPr txBox="1"/>
      </xdr:nvSpPr>
      <xdr:spPr>
        <a:xfrm>
          <a:off x="17106900" y="15291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60198</xdr:rowOff>
    </xdr:from>
    <xdr:to>
      <xdr:col>81</xdr:col>
      <xdr:colOff>133350</xdr:colOff>
      <xdr:row>89</xdr:row>
      <xdr:rowOff>60198</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531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116095</xdr:rowOff>
    </xdr:from>
    <xdr:ext cx="762000" cy="259045"/>
    <xdr:sp macro="" textlink="">
      <xdr:nvSpPr>
        <xdr:cNvPr id="251" name="給与水準   （国との比較）最大値テキスト">
          <a:extLst>
            <a:ext uri="{FF2B5EF4-FFF2-40B4-BE49-F238E27FC236}">
              <a16:creationId xmlns:a16="http://schemas.microsoft.com/office/drawing/2014/main" id="{00000000-0008-0000-0300-0000FB000000}"/>
            </a:ext>
          </a:extLst>
        </xdr:cNvPr>
        <xdr:cNvSpPr txBox="1"/>
      </xdr:nvSpPr>
      <xdr:spPr>
        <a:xfrm>
          <a:off x="17106900" y="13832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29718</xdr:rowOff>
    </xdr:from>
    <xdr:to>
      <xdr:col>81</xdr:col>
      <xdr:colOff>133350</xdr:colOff>
      <xdr:row>82</xdr:row>
      <xdr:rowOff>29718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408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86868</xdr:rowOff>
    </xdr:from>
    <xdr:to>
      <xdr:col>81</xdr:col>
      <xdr:colOff>44450</xdr:colOff>
      <xdr:row>88</xdr:row>
      <xdr:rowOff>101346</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6179800" y="15174468"/>
          <a:ext cx="83820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161307</xdr:rowOff>
    </xdr:from>
    <xdr:ext cx="762000" cy="259045"/>
    <xdr:sp macro="" textlink="">
      <xdr:nvSpPr>
        <xdr:cNvPr id="254" name="給与水準   （国との比較）平均値テキスト">
          <a:extLst>
            <a:ext uri="{FF2B5EF4-FFF2-40B4-BE49-F238E27FC236}">
              <a16:creationId xmlns:a16="http://schemas.microsoft.com/office/drawing/2014/main" id="{00000000-0008-0000-0300-0000FE000000}"/>
            </a:ext>
          </a:extLst>
        </xdr:cNvPr>
        <xdr:cNvSpPr txBox="1"/>
      </xdr:nvSpPr>
      <xdr:spPr>
        <a:xfrm>
          <a:off x="17106900" y="1490600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144780</xdr:rowOff>
    </xdr:from>
    <xdr:to>
      <xdr:col>81</xdr:col>
      <xdr:colOff>95250</xdr:colOff>
      <xdr:row>88</xdr:row>
      <xdr:rowOff>74930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967200" y="1506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101346</xdr:rowOff>
    </xdr:from>
    <xdr:to>
      <xdr:col>77</xdr:col>
      <xdr:colOff>44450</xdr:colOff>
      <xdr:row>88</xdr:row>
      <xdr:rowOff>120650</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flipV="1">
          <a:off x="15290800" y="15188946"/>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154432</xdr:rowOff>
    </xdr:from>
    <xdr:to>
      <xdr:col>77</xdr:col>
      <xdr:colOff>95250</xdr:colOff>
      <xdr:row>88</xdr:row>
      <xdr:rowOff>84582</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129000" y="1507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94759</xdr:rowOff>
    </xdr:from>
    <xdr:ext cx="736600" cy="259045"/>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5798800" y="1483945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120650</xdr:rowOff>
    </xdr:from>
    <xdr:to>
      <xdr:col>72</xdr:col>
      <xdr:colOff>203200</xdr:colOff>
      <xdr:row>88</xdr:row>
      <xdr:rowOff>154432</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4401800" y="15208250"/>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149606</xdr:rowOff>
    </xdr:from>
    <xdr:to>
      <xdr:col>73</xdr:col>
      <xdr:colOff>44450</xdr:colOff>
      <xdr:row>88</xdr:row>
      <xdr:rowOff>79756</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5240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89933</xdr:rowOff>
    </xdr:from>
    <xdr:ext cx="7620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4909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19304</xdr:rowOff>
    </xdr:from>
    <xdr:to>
      <xdr:col>68</xdr:col>
      <xdr:colOff>152400</xdr:colOff>
      <xdr:row>88</xdr:row>
      <xdr:rowOff>154432</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3512800" y="15106904"/>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149606</xdr:rowOff>
    </xdr:from>
    <xdr:to>
      <xdr:col>68</xdr:col>
      <xdr:colOff>203200</xdr:colOff>
      <xdr:row>88</xdr:row>
      <xdr:rowOff>79756</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4351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89933</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020800" y="14834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36068</xdr:rowOff>
    </xdr:from>
    <xdr:to>
      <xdr:col>81</xdr:col>
      <xdr:colOff>95250</xdr:colOff>
      <xdr:row>88</xdr:row>
      <xdr:rowOff>137668</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967200" y="1512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8145</xdr:rowOff>
    </xdr:from>
    <xdr:ext cx="762000" cy="259045"/>
    <xdr:sp macro="" textlink="">
      <xdr:nvSpPr>
        <xdr:cNvPr id="273" name="給与水準   （国との比較）該当値テキスト">
          <a:extLst>
            <a:ext uri="{FF2B5EF4-FFF2-40B4-BE49-F238E27FC236}">
              <a16:creationId xmlns:a16="http://schemas.microsoft.com/office/drawing/2014/main" id="{00000000-0008-0000-0300-000011010000}"/>
            </a:ext>
          </a:extLst>
        </xdr:cNvPr>
        <xdr:cNvSpPr txBox="1"/>
      </xdr:nvSpPr>
      <xdr:spPr>
        <a:xfrm>
          <a:off x="17106900" y="15095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50546</xdr:rowOff>
    </xdr:from>
    <xdr:to>
      <xdr:col>77</xdr:col>
      <xdr:colOff>95250</xdr:colOff>
      <xdr:row>88</xdr:row>
      <xdr:rowOff>152146</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129000" y="15138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136923</xdr:rowOff>
    </xdr:from>
    <xdr:ext cx="7366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798800" y="152245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88</xdr:row>
      <xdr:rowOff>69850</xdr:rowOff>
    </xdr:from>
    <xdr:to>
      <xdr:col>73</xdr:col>
      <xdr:colOff>44450</xdr:colOff>
      <xdr:row>89</xdr:row>
      <xdr:rowOff>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52400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156227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909800" y="1524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88</xdr:row>
      <xdr:rowOff>103632</xdr:rowOff>
    </xdr:from>
    <xdr:to>
      <xdr:col>68</xdr:col>
      <xdr:colOff>203200</xdr:colOff>
      <xdr:row>89</xdr:row>
      <xdr:rowOff>33782</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4351000" y="15191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89</xdr:row>
      <xdr:rowOff>18559</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020800" y="152776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139954</xdr:rowOff>
    </xdr:from>
    <xdr:to>
      <xdr:col>64</xdr:col>
      <xdr:colOff>152400</xdr:colOff>
      <xdr:row>88</xdr:row>
      <xdr:rowOff>70104</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3462000" y="1505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80281</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131800" y="14824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[37.10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職員数の削減に努めてきた過去はあるが、近年は地方創生関連施策に取り組んでおり、職員数は削減しておらず、今後も微増する傾向と見込まれる。類似団体の中でも人口規模が小さく、数値は依然高い状況にある。</a:t>
          </a:r>
        </a:p>
        <a:p>
          <a:r>
            <a:rPr kumimoji="1" lang="ja-JP" altLang="en-US" sz="1300">
              <a:latin typeface="ＭＳ Ｐゴシック" panose="020B0600070205080204" pitchFamily="50" charset="-128"/>
              <a:ea typeface="ＭＳ Ｐゴシック" panose="020B0600070205080204" pitchFamily="50" charset="-128"/>
            </a:rPr>
            <a:t>　県下で</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番目に人口が少なく、類似団体と単純に比較することはできないが、必要最低限の行政サービスを提供するための体制の確保や行政手続きのデジタル化等による業務の効率化等を行い、適正な定員管理に努める。</a:t>
          </a: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a:extLst>
            <a:ext uri="{FF2B5EF4-FFF2-40B4-BE49-F238E27FC236}">
              <a16:creationId xmlns:a16="http://schemas.microsoft.com/office/drawing/2014/main" id="{00000000-0008-0000-0300-000037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95286</xdr:rowOff>
    </xdr:from>
    <xdr:to>
      <xdr:col>81</xdr:col>
      <xdr:colOff>44450</xdr:colOff>
      <xdr:row>68</xdr:row>
      <xdr:rowOff>25418</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039386"/>
          <a:ext cx="0" cy="164463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168945</xdr:rowOff>
    </xdr:from>
    <xdr:ext cx="762000" cy="259045"/>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6560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25418</xdr:rowOff>
    </xdr:from>
    <xdr:to>
      <xdr:col>81</xdr:col>
      <xdr:colOff>133350</xdr:colOff>
      <xdr:row>68</xdr:row>
      <xdr:rowOff>25418</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6840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10213</xdr:rowOff>
    </xdr:from>
    <xdr:ext cx="762000" cy="259045"/>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97828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95286</xdr:rowOff>
    </xdr:from>
    <xdr:to>
      <xdr:col>81</xdr:col>
      <xdr:colOff>133350</xdr:colOff>
      <xdr:row>58</xdr:row>
      <xdr:rowOff>95286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0393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63</xdr:row>
      <xdr:rowOff>56388</xdr:rowOff>
    </xdr:from>
    <xdr:to>
      <xdr:col>81</xdr:col>
      <xdr:colOff>44450</xdr:colOff>
      <xdr:row>63</xdr:row>
      <xdr:rowOff>66040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0857738"/>
          <a:ext cx="8382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89716</xdr:rowOff>
    </xdr:from>
    <xdr:ext cx="762000" cy="259045"/>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2052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73189</xdr:rowOff>
    </xdr:from>
    <xdr:to>
      <xdr:col>81</xdr:col>
      <xdr:colOff>95250</xdr:colOff>
      <xdr:row>61</xdr:row>
      <xdr:rowOff>3339</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360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63</xdr:row>
      <xdr:rowOff>31224</xdr:rowOff>
    </xdr:from>
    <xdr:to>
      <xdr:col>77</xdr:col>
      <xdr:colOff>44450</xdr:colOff>
      <xdr:row>63</xdr:row>
      <xdr:rowOff>56388</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5290800" y="10832574"/>
          <a:ext cx="889000" cy="251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48369</xdr:rowOff>
    </xdr:from>
    <xdr:to>
      <xdr:col>77</xdr:col>
      <xdr:colOff>95250</xdr:colOff>
      <xdr:row>60</xdr:row>
      <xdr:rowOff>149969</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3353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160146</xdr:rowOff>
    </xdr:from>
    <xdr:ext cx="736600" cy="2590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1042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63</xdr:row>
      <xdr:rowOff>8472</xdr:rowOff>
    </xdr:from>
    <xdr:to>
      <xdr:col>72</xdr:col>
      <xdr:colOff>203200</xdr:colOff>
      <xdr:row>63</xdr:row>
      <xdr:rowOff>31224</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0809822"/>
          <a:ext cx="889000" cy="227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34925</xdr:rowOff>
    </xdr:from>
    <xdr:to>
      <xdr:col>73</xdr:col>
      <xdr:colOff>44450</xdr:colOff>
      <xdr:row>60</xdr:row>
      <xdr:rowOff>136525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146702</xdr:rowOff>
    </xdr:from>
    <xdr:ext cx="762000" cy="2590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090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62</xdr:row>
      <xdr:rowOff>125458</xdr:rowOff>
    </xdr:from>
    <xdr:to>
      <xdr:col>68</xdr:col>
      <xdr:colOff>152400</xdr:colOff>
      <xdr:row>63</xdr:row>
      <xdr:rowOff>8472</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a:off x="13512800" y="10755358"/>
          <a:ext cx="889000" cy="54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21481</xdr:rowOff>
    </xdr:from>
    <xdr:to>
      <xdr:col>68</xdr:col>
      <xdr:colOff>203200</xdr:colOff>
      <xdr:row>60</xdr:row>
      <xdr:rowOff>123081</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30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133258</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0773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3556</xdr:rowOff>
    </xdr:from>
    <xdr:to>
      <xdr:col>64</xdr:col>
      <xdr:colOff>152400</xdr:colOff>
      <xdr:row>60</xdr:row>
      <xdr:rowOff>105156</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115333</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059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63</xdr:row>
      <xdr:rowOff>15240</xdr:rowOff>
    </xdr:from>
    <xdr:to>
      <xdr:col>81</xdr:col>
      <xdr:colOff>95250</xdr:colOff>
      <xdr:row>63</xdr:row>
      <xdr:rowOff>116840</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081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158767</xdr:rowOff>
    </xdr:from>
    <xdr:ext cx="762000" cy="2590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0788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63</xdr:row>
      <xdr:rowOff>5588</xdr:rowOff>
    </xdr:from>
    <xdr:to>
      <xdr:col>77</xdr:col>
      <xdr:colOff>95250</xdr:colOff>
      <xdr:row>63</xdr:row>
      <xdr:rowOff>107188</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080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63</xdr:row>
      <xdr:rowOff>91965</xdr:rowOff>
    </xdr:from>
    <xdr:ext cx="7366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08933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62</xdr:row>
      <xdr:rowOff>151874</xdr:rowOff>
    </xdr:from>
    <xdr:to>
      <xdr:col>73</xdr:col>
      <xdr:colOff>44450</xdr:colOff>
      <xdr:row>63</xdr:row>
      <xdr:rowOff>82024</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0781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63</xdr:row>
      <xdr:rowOff>66801</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08681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62</xdr:row>
      <xdr:rowOff>129122</xdr:rowOff>
    </xdr:from>
    <xdr:to>
      <xdr:col>68</xdr:col>
      <xdr:colOff>203200</xdr:colOff>
      <xdr:row>63</xdr:row>
      <xdr:rowOff>59272</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075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63</xdr:row>
      <xdr:rowOff>44049</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08453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74658</xdr:rowOff>
    </xdr:from>
    <xdr:to>
      <xdr:col>64</xdr:col>
      <xdr:colOff>152400</xdr:colOff>
      <xdr:row>63</xdr:row>
      <xdr:rowOff>4808</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070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161035</xdr:rowOff>
    </xdr:from>
    <xdr:ext cx="762000" cy="2590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0790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2.9%]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任意繰上償還に取り組んでいること等により、実質公債費比率はマイナスの値を維持しており、過去</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ヶ年平均で△</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となっている。これは類似団体平均の中でもトップクラスの水準である。</a:t>
          </a:r>
        </a:p>
        <a:p>
          <a:r>
            <a:rPr kumimoji="1" lang="ja-JP" altLang="en-US" sz="1300">
              <a:latin typeface="ＭＳ Ｐゴシック" panose="020B0600070205080204" pitchFamily="50" charset="-128"/>
              <a:ea typeface="ＭＳ Ｐゴシック" panose="020B0600070205080204" pitchFamily="50" charset="-128"/>
            </a:rPr>
            <a:t>　今後、脱炭素先行地域事業の事業化に伴う保小中一体化施設</a:t>
          </a:r>
          <a:r>
            <a:rPr kumimoji="1" lang="en-US" altLang="ja-JP" sz="1300">
              <a:latin typeface="ＭＳ Ｐゴシック" panose="020B0600070205080204" pitchFamily="50" charset="-128"/>
              <a:ea typeface="ＭＳ Ｐゴシック" panose="020B0600070205080204" pitchFamily="50" charset="-128"/>
            </a:rPr>
            <a:t>ZEB</a:t>
          </a:r>
          <a:r>
            <a:rPr kumimoji="1" lang="ja-JP" altLang="en-US" sz="1300">
              <a:latin typeface="ＭＳ Ｐゴシック" panose="020B0600070205080204" pitchFamily="50" charset="-128"/>
              <a:ea typeface="ＭＳ Ｐゴシック" panose="020B0600070205080204" pitchFamily="50" charset="-128"/>
            </a:rPr>
            <a:t>化整備や小水力発電施設整備、庁舎</a:t>
          </a:r>
          <a:r>
            <a:rPr kumimoji="1" lang="en-US" altLang="ja-JP" sz="1300">
              <a:latin typeface="ＭＳ Ｐゴシック" panose="020B0600070205080204" pitchFamily="50" charset="-128"/>
              <a:ea typeface="ＭＳ Ｐゴシック" panose="020B0600070205080204" pitchFamily="50" charset="-128"/>
            </a:rPr>
            <a:t>ZEB</a:t>
          </a:r>
          <a:r>
            <a:rPr kumimoji="1" lang="ja-JP" altLang="en-US" sz="1300">
              <a:latin typeface="ＭＳ Ｐゴシック" panose="020B0600070205080204" pitchFamily="50" charset="-128"/>
              <a:ea typeface="ＭＳ Ｐゴシック" panose="020B0600070205080204" pitchFamily="50" charset="-128"/>
            </a:rPr>
            <a:t>化整備等の大型事業が予定されているため、急激に数値が悪化する可能性も考えられる他、令和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年度から北川村温泉施設大規模改修の元金償還も始まっており、財政諸状況、将来負担を勘案しながら取り組む必要がある。</a:t>
          </a:r>
        </a:p>
      </xdr:txBody>
    </xdr:sp>
    <xdr:clientData/>
  </xdr:twoCellAnchor>
  <xdr:oneCellAnchor>
    <xdr:from>
      <xdr:col>61</xdr:col>
      <xdr:colOff>6350</xdr:colOff>
      <xdr:row>32</xdr:row>
      <xdr:rowOff>101600</xdr:rowOff>
    </xdr:from>
    <xdr:ext cx="298543" cy="225703"/>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32597</xdr:rowOff>
    </xdr:from>
    <xdr:to>
      <xdr:col>81</xdr:col>
      <xdr:colOff>44450</xdr:colOff>
      <xdr:row>45</xdr:row>
      <xdr:rowOff>41910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4797"/>
          <a:ext cx="0" cy="155236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118974</xdr:rowOff>
    </xdr:from>
    <xdr:ext cx="762000" cy="259045"/>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482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32597</xdr:rowOff>
    </xdr:from>
    <xdr:to>
      <xdr:col>81</xdr:col>
      <xdr:colOff>133350</xdr:colOff>
      <xdr:row>36</xdr:row>
      <xdr:rowOff>32597</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4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36</xdr:row>
      <xdr:rowOff>72813</xdr:rowOff>
    </xdr:from>
    <xdr:to>
      <xdr:col>81</xdr:col>
      <xdr:colOff>44450</xdr:colOff>
      <xdr:row>37</xdr:row>
      <xdr:rowOff>5927</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6245013"/>
          <a:ext cx="838200" cy="104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77910</xdr:rowOff>
    </xdr:from>
    <xdr:ext cx="762000" cy="259045"/>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710736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105833</xdr:rowOff>
    </xdr:from>
    <xdr:to>
      <xdr:col>81</xdr:col>
      <xdr:colOff>95250</xdr:colOff>
      <xdr:row>42</xdr:row>
      <xdr:rowOff>35983</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36</xdr:row>
      <xdr:rowOff>32597</xdr:rowOff>
    </xdr:from>
    <xdr:to>
      <xdr:col>77</xdr:col>
      <xdr:colOff>44450</xdr:colOff>
      <xdr:row>36</xdr:row>
      <xdr:rowOff>72813</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620479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105833</xdr:rowOff>
    </xdr:from>
    <xdr:to>
      <xdr:col>77</xdr:col>
      <xdr:colOff>95250</xdr:colOff>
      <xdr:row>42</xdr:row>
      <xdr:rowOff>35983</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20760</xdr:rowOff>
    </xdr:from>
    <xdr:ext cx="736600" cy="2590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722166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36</xdr:row>
      <xdr:rowOff>16510</xdr:rowOff>
    </xdr:from>
    <xdr:to>
      <xdr:col>72</xdr:col>
      <xdr:colOff>203200</xdr:colOff>
      <xdr:row>36</xdr:row>
      <xdr:rowOff>32597</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6188710"/>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97790</xdr:rowOff>
    </xdr:from>
    <xdr:to>
      <xdr:col>73</xdr:col>
      <xdr:colOff>44450</xdr:colOff>
      <xdr:row>42</xdr:row>
      <xdr:rowOff>27940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12717</xdr:rowOff>
    </xdr:from>
    <xdr:ext cx="762000" cy="259045"/>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36</xdr:row>
      <xdr:rowOff>16510</xdr:rowOff>
    </xdr:from>
    <xdr:to>
      <xdr:col>68</xdr:col>
      <xdr:colOff>152400</xdr:colOff>
      <xdr:row>36</xdr:row>
      <xdr:rowOff>24553</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6188710"/>
          <a:ext cx="889000" cy="8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89746</xdr:rowOff>
    </xdr:from>
    <xdr:to>
      <xdr:col>68</xdr:col>
      <xdr:colOff>203200</xdr:colOff>
      <xdr:row>42</xdr:row>
      <xdr:rowOff>19896</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4673</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160037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718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36</xdr:row>
      <xdr:rowOff>126577</xdr:rowOff>
    </xdr:from>
    <xdr:to>
      <xdr:col>81</xdr:col>
      <xdr:colOff>95250</xdr:colOff>
      <xdr:row>37</xdr:row>
      <xdr:rowOff>56727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629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35</xdr:row>
      <xdr:rowOff>143104</xdr:rowOff>
    </xdr:from>
    <xdr:ext cx="762000" cy="2590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61438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36</xdr:row>
      <xdr:rowOff>22013</xdr:rowOff>
    </xdr:from>
    <xdr:to>
      <xdr:col>77</xdr:col>
      <xdr:colOff>95250</xdr:colOff>
      <xdr:row>36</xdr:row>
      <xdr:rowOff>123613</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6194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34</xdr:row>
      <xdr:rowOff>133790</xdr:rowOff>
    </xdr:from>
    <xdr:ext cx="7366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59630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35</xdr:row>
      <xdr:rowOff>153247</xdr:rowOff>
    </xdr:from>
    <xdr:to>
      <xdr:col>73</xdr:col>
      <xdr:colOff>44450</xdr:colOff>
      <xdr:row>36</xdr:row>
      <xdr:rowOff>83397</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6153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34</xdr:row>
      <xdr:rowOff>93574</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59228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35</xdr:row>
      <xdr:rowOff>137160</xdr:rowOff>
    </xdr:from>
    <xdr:to>
      <xdr:col>68</xdr:col>
      <xdr:colOff>203200</xdr:colOff>
      <xdr:row>36</xdr:row>
      <xdr:rowOff>67310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6137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34</xdr:row>
      <xdr:rowOff>77487</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590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35</xdr:row>
      <xdr:rowOff>145203</xdr:rowOff>
    </xdr:from>
    <xdr:to>
      <xdr:col>64</xdr:col>
      <xdr:colOff>152400</xdr:colOff>
      <xdr:row>36</xdr:row>
      <xdr:rowOff>75353</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6145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34</xdr:row>
      <xdr:rowOff>85530</xdr:rowOff>
    </xdr:from>
    <xdr:ext cx="762000" cy="2590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5914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任意繰上償還の実施や起債の新規発行抑制、基金残高の維持等によって、将来負担比率は過年度と同様に健全な水準を維持している。</a:t>
          </a:r>
        </a:p>
        <a:p>
          <a:r>
            <a:rPr kumimoji="1" lang="ja-JP" altLang="en-US" sz="1300">
              <a:latin typeface="ＭＳ Ｐゴシック" panose="020B0600070205080204" pitchFamily="50" charset="-128"/>
              <a:ea typeface="ＭＳ Ｐゴシック" panose="020B0600070205080204" pitchFamily="50" charset="-128"/>
            </a:rPr>
            <a:t>　今後も行財政改革を推進し、各種事業等のスクラップアンドビルドによって歳出の見直しを図ることで、財政の健全化に取り組む。</a:t>
          </a:r>
        </a:p>
      </xdr:txBody>
    </xdr:sp>
    <xdr:clientData/>
  </xdr:twoCellAnchor>
  <xdr:oneCellAnchor>
    <xdr:from>
      <xdr:col>61</xdr:col>
      <xdr:colOff>6350</xdr:colOff>
      <xdr:row>10</xdr:row>
      <xdr:rowOff>63500</xdr:rowOff>
    </xdr:from>
    <xdr:ext cx="298543" cy="225703"/>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21</xdr:row>
      <xdr:rowOff>165735</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667"/>
          <a:ext cx="0" cy="13955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21</xdr:row>
      <xdr:rowOff>137812</xdr:rowOff>
    </xdr:from>
    <xdr:ext cx="762000" cy="259045"/>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3738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21</xdr:row>
      <xdr:rowOff>165735</xdr:rowOff>
    </xdr:from>
    <xdr:to>
      <xdr:col>81</xdr:col>
      <xdr:colOff>133350</xdr:colOff>
      <xdr:row>21</xdr:row>
      <xdr:rowOff>165735</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3766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63094</xdr:rowOff>
    </xdr:from>
    <xdr:ext cx="762000" cy="2590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19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91017</xdr:rowOff>
    </xdr:from>
    <xdr:to>
      <xdr:col>68</xdr:col>
      <xdr:colOff>203200</xdr:colOff>
      <xdr:row>14</xdr:row>
      <xdr:rowOff>21167</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91017</xdr:rowOff>
    </xdr:from>
    <xdr:to>
      <xdr:col>64</xdr:col>
      <xdr:colOff>152400</xdr:colOff>
      <xdr:row>14</xdr:row>
      <xdr:rowOff>21167</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31344</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1,213
1,204
196.73
2,714,245
2,624,103
81,522
1,330,319
2,428,839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民間登用による特定任期付職員（課長級）の</a:t>
          </a:r>
          <a:r>
            <a:rPr kumimoji="1" lang="en-US" altLang="ja-JP" sz="1300">
              <a:latin typeface="ＭＳ Ｐゴシック" panose="020B0600070205080204" pitchFamily="50" charset="-128"/>
              <a:ea typeface="ＭＳ Ｐゴシック" panose="020B0600070205080204" pitchFamily="50" charset="-128"/>
            </a:rPr>
            <a:t>1</a:t>
          </a:r>
          <a:r>
            <a:rPr kumimoji="1" lang="ja-JP" altLang="en-US" sz="1300">
              <a:latin typeface="ＭＳ Ｐゴシック" panose="020B0600070205080204" pitchFamily="50" charset="-128"/>
              <a:ea typeface="ＭＳ Ｐゴシック" panose="020B0600070205080204" pitchFamily="50" charset="-128"/>
            </a:rPr>
            <a:t>名や職員全体に占める</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級職員の割合が高く、類似団体平均等より高い数値となっている。　</a:t>
          </a:r>
        </a:p>
        <a:p>
          <a:r>
            <a:rPr kumimoji="1" lang="ja-JP" altLang="en-US" sz="1300">
              <a:latin typeface="ＭＳ Ｐゴシック" panose="020B0600070205080204" pitchFamily="50" charset="-128"/>
              <a:ea typeface="ＭＳ Ｐゴシック" panose="020B0600070205080204" pitchFamily="50" charset="-128"/>
            </a:rPr>
            <a:t>　今後、職員の入替や特別職（副村長）の出向終了に伴い、徐々に数値が適正な水準となる見込みである。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170434</xdr:rowOff>
    </xdr:from>
    <xdr:to>
      <xdr:col>24</xdr:col>
      <xdr:colOff>25400</xdr:colOff>
      <xdr:row>40</xdr:row>
      <xdr:rowOff>81280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28284"/>
          <a:ext cx="0" cy="11109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53357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1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81280</xdr:rowOff>
    </xdr:from>
    <xdr:to>
      <xdr:col>24</xdr:col>
      <xdr:colOff>114300</xdr:colOff>
      <xdr:row>40</xdr:row>
      <xdr:rowOff>81280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39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85361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717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170434</xdr:rowOff>
    </xdr:from>
    <xdr:to>
      <xdr:col>24</xdr:col>
      <xdr:colOff>114300</xdr:colOff>
      <xdr:row>33</xdr:row>
      <xdr:rowOff>170434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28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62992</xdr:rowOff>
    </xdr:from>
    <xdr:to>
      <xdr:col>24</xdr:col>
      <xdr:colOff>25400</xdr:colOff>
      <xdr:row>39</xdr:row>
      <xdr:rowOff>14986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578092"/>
          <a:ext cx="8382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156735</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5748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140208</xdr:rowOff>
    </xdr:from>
    <xdr:to>
      <xdr:col>24</xdr:col>
      <xdr:colOff>76200</xdr:colOff>
      <xdr:row>37</xdr:row>
      <xdr:rowOff>70358</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12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39</xdr:row>
      <xdr:rowOff>14986</xdr:rowOff>
    </xdr:from>
    <xdr:to>
      <xdr:col>19</xdr:col>
      <xdr:colOff>187325</xdr:colOff>
      <xdr:row>40</xdr:row>
      <xdr:rowOff>58420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701536"/>
          <a:ext cx="889000" cy="214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112776</xdr:rowOff>
    </xdr:from>
    <xdr:to>
      <xdr:col>20</xdr:col>
      <xdr:colOff>38100</xdr:colOff>
      <xdr:row>37</xdr:row>
      <xdr:rowOff>42926</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8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53103</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538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39</xdr:row>
      <xdr:rowOff>165862</xdr:rowOff>
    </xdr:from>
    <xdr:to>
      <xdr:col>15</xdr:col>
      <xdr:colOff>98425</xdr:colOff>
      <xdr:row>40</xdr:row>
      <xdr:rowOff>58420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852412"/>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37338</xdr:rowOff>
    </xdr:from>
    <xdr:to>
      <xdr:col>15</xdr:col>
      <xdr:colOff>149225</xdr:colOff>
      <xdr:row>37</xdr:row>
      <xdr:rowOff>138938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80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149115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1498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39</xdr:row>
      <xdr:rowOff>60706</xdr:rowOff>
    </xdr:from>
    <xdr:to>
      <xdr:col>11</xdr:col>
      <xdr:colOff>9525</xdr:colOff>
      <xdr:row>39</xdr:row>
      <xdr:rowOff>165862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7472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37</xdr:row>
      <xdr:rowOff>762</xdr:rowOff>
    </xdr:from>
    <xdr:to>
      <xdr:col>11</xdr:col>
      <xdr:colOff>60325</xdr:colOff>
      <xdr:row>37</xdr:row>
      <xdr:rowOff>102362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44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112539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113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153924</xdr:rowOff>
    </xdr:from>
    <xdr:to>
      <xdr:col>6</xdr:col>
      <xdr:colOff>171450</xdr:colOff>
      <xdr:row>37</xdr:row>
      <xdr:rowOff>84074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94251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38</xdr:row>
      <xdr:rowOff>12192</xdr:rowOff>
    </xdr:from>
    <xdr:to>
      <xdr:col>24</xdr:col>
      <xdr:colOff>76200</xdr:colOff>
      <xdr:row>38</xdr:row>
      <xdr:rowOff>113792</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527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155719</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499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135636</xdr:rowOff>
    </xdr:from>
    <xdr:to>
      <xdr:col>20</xdr:col>
      <xdr:colOff>38100</xdr:colOff>
      <xdr:row>39</xdr:row>
      <xdr:rowOff>65786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650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39</xdr:row>
      <xdr:rowOff>50563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7371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40</xdr:row>
      <xdr:rowOff>7620</xdr:rowOff>
    </xdr:from>
    <xdr:to>
      <xdr:col>15</xdr:col>
      <xdr:colOff>149225</xdr:colOff>
      <xdr:row>40</xdr:row>
      <xdr:rowOff>109220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865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40</xdr:row>
      <xdr:rowOff>93997</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951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39</xdr:row>
      <xdr:rowOff>115062</xdr:rowOff>
    </xdr:from>
    <xdr:to>
      <xdr:col>11</xdr:col>
      <xdr:colOff>60325</xdr:colOff>
      <xdr:row>40</xdr:row>
      <xdr:rowOff>45212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801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40</xdr:row>
      <xdr:rowOff>29989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887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39</xdr:row>
      <xdr:rowOff>9906</xdr:rowOff>
    </xdr:from>
    <xdr:to>
      <xdr:col>6</xdr:col>
      <xdr:colOff>171450</xdr:colOff>
      <xdr:row>39</xdr:row>
      <xdr:rowOff>111506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39</xdr:row>
      <xdr:rowOff>96283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7828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物件費は類似団体と同等で推移しており、今後も大きな増減はないと見込まれるものの、適正な事業規模により経費削減に向けて取り組んでいく。</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168148</xdr:rowOff>
    </xdr:from>
    <xdr:to>
      <xdr:col>82</xdr:col>
      <xdr:colOff>107950</xdr:colOff>
      <xdr:row>20</xdr:row>
      <xdr:rowOff>140716</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68448"/>
          <a:ext cx="0" cy="1001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112793</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5417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140716</xdr:rowOff>
    </xdr:from>
    <xdr:to>
      <xdr:col>82</xdr:col>
      <xdr:colOff>196850</xdr:colOff>
      <xdr:row>20</xdr:row>
      <xdr:rowOff>140716</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569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83075</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11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168148</xdr:rowOff>
    </xdr:from>
    <xdr:to>
      <xdr:col>82</xdr:col>
      <xdr:colOff>196850</xdr:colOff>
      <xdr:row>14</xdr:row>
      <xdr:rowOff>168148</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684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81280</xdr:rowOff>
    </xdr:from>
    <xdr:to>
      <xdr:col>82</xdr:col>
      <xdr:colOff>107950</xdr:colOff>
      <xdr:row>17</xdr:row>
      <xdr:rowOff>83566</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24480"/>
          <a:ext cx="8382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40149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78334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23622</xdr:rowOff>
    </xdr:from>
    <xdr:to>
      <xdr:col>82</xdr:col>
      <xdr:colOff>158750</xdr:colOff>
      <xdr:row>17</xdr:row>
      <xdr:rowOff>125222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38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81280</xdr:rowOff>
    </xdr:from>
    <xdr:to>
      <xdr:col>78</xdr:col>
      <xdr:colOff>69850</xdr:colOff>
      <xdr:row>17</xdr:row>
      <xdr:rowOff>65278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824480"/>
          <a:ext cx="889000" cy="155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140208</xdr:rowOff>
    </xdr:from>
    <xdr:to>
      <xdr:col>78</xdr:col>
      <xdr:colOff>120650</xdr:colOff>
      <xdr:row>17</xdr:row>
      <xdr:rowOff>70358</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55135</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9697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17</xdr:row>
      <xdr:rowOff>1270</xdr:rowOff>
    </xdr:from>
    <xdr:to>
      <xdr:col>73</xdr:col>
      <xdr:colOff>180975</xdr:colOff>
      <xdr:row>17</xdr:row>
      <xdr:rowOff>65278</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a:off x="13893800" y="2915920"/>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144780</xdr:rowOff>
    </xdr:from>
    <xdr:to>
      <xdr:col>74</xdr:col>
      <xdr:colOff>31750</xdr:colOff>
      <xdr:row>17</xdr:row>
      <xdr:rowOff>74930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85107</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656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149860</xdr:rowOff>
    </xdr:from>
    <xdr:to>
      <xdr:col>69</xdr:col>
      <xdr:colOff>92075</xdr:colOff>
      <xdr:row>17</xdr:row>
      <xdr:rowOff>1270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930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55626</xdr:rowOff>
    </xdr:from>
    <xdr:to>
      <xdr:col>69</xdr:col>
      <xdr:colOff>142875</xdr:colOff>
      <xdr:row>17</xdr:row>
      <xdr:rowOff>157226</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142003</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46482</xdr:rowOff>
    </xdr:from>
    <xdr:to>
      <xdr:col>65</xdr:col>
      <xdr:colOff>53975</xdr:colOff>
      <xdr:row>17</xdr:row>
      <xdr:rowOff>148082</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132859</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47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32766</xdr:rowOff>
    </xdr:from>
    <xdr:to>
      <xdr:col>82</xdr:col>
      <xdr:colOff>158750</xdr:colOff>
      <xdr:row>17</xdr:row>
      <xdr:rowOff>134366</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947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4843</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919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30480</xdr:rowOff>
    </xdr:from>
    <xdr:to>
      <xdr:col>78</xdr:col>
      <xdr:colOff>120650</xdr:colOff>
      <xdr:row>16</xdr:row>
      <xdr:rowOff>132080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142257</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5425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17</xdr:row>
      <xdr:rowOff>14478</xdr:rowOff>
    </xdr:from>
    <xdr:to>
      <xdr:col>74</xdr:col>
      <xdr:colOff>31750</xdr:colOff>
      <xdr:row>17</xdr:row>
      <xdr:rowOff>116078</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929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100855</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3015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121920</xdr:rowOff>
    </xdr:from>
    <xdr:to>
      <xdr:col>69</xdr:col>
      <xdr:colOff>142875</xdr:colOff>
      <xdr:row>17</xdr:row>
      <xdr:rowOff>52070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865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62247</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633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99060</xdr:rowOff>
    </xdr:from>
    <xdr:to>
      <xdr:col>65</xdr:col>
      <xdr:colOff>53975</xdr:colOff>
      <xdr:row>17</xdr:row>
      <xdr:rowOff>29210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39387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611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各事業の対象者の減等により、類似団体平均より低い数値（△</a:t>
          </a:r>
          <a:r>
            <a:rPr kumimoji="1" lang="en-US" altLang="ja-JP" sz="1300">
              <a:latin typeface="ＭＳ Ｐゴシック" panose="020B0600070205080204" pitchFamily="50" charset="-128"/>
              <a:ea typeface="ＭＳ Ｐゴシック" panose="020B0600070205080204" pitchFamily="50" charset="-128"/>
            </a:rPr>
            <a:t>1.3</a:t>
          </a:r>
          <a:r>
            <a:rPr kumimoji="1" lang="ja-JP" altLang="en-US" sz="1300">
              <a:latin typeface="ＭＳ Ｐゴシック" panose="020B0600070205080204" pitchFamily="50" charset="-128"/>
              <a:ea typeface="ＭＳ Ｐゴシック" panose="020B0600070205080204" pitchFamily="50" charset="-128"/>
            </a:rPr>
            <a:t>）で推移している。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127000</xdr:rowOff>
    </xdr:from>
    <xdr:to>
      <xdr:col>24</xdr:col>
      <xdr:colOff>25400</xdr:colOff>
      <xdr:row>61</xdr:row>
      <xdr:rowOff>20865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42400"/>
          <a:ext cx="0" cy="1436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60</xdr:row>
      <xdr:rowOff>164392</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51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20865</xdr:rowOff>
    </xdr:from>
    <xdr:to>
      <xdr:col>24</xdr:col>
      <xdr:colOff>114300</xdr:colOff>
      <xdr:row>61</xdr:row>
      <xdr:rowOff>20865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79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41927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127000</xdr:rowOff>
    </xdr:from>
    <xdr:to>
      <xdr:col>24</xdr:col>
      <xdr:colOff>114300</xdr:colOff>
      <xdr:row>52</xdr:row>
      <xdr:rowOff>127000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53</xdr:row>
      <xdr:rowOff>151493</xdr:rowOff>
    </xdr:from>
    <xdr:to>
      <xdr:col>24</xdr:col>
      <xdr:colOff>25400</xdr:colOff>
      <xdr:row>53</xdr:row>
      <xdr:rowOff>167822</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238343"/>
          <a:ext cx="838200" cy="163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129920</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3882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157843</xdr:rowOff>
    </xdr:from>
    <xdr:to>
      <xdr:col>24</xdr:col>
      <xdr:colOff>76200</xdr:colOff>
      <xdr:row>55</xdr:row>
      <xdr:rowOff>87993</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416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53</xdr:row>
      <xdr:rowOff>151493</xdr:rowOff>
    </xdr:from>
    <xdr:to>
      <xdr:col>19</xdr:col>
      <xdr:colOff>187325</xdr:colOff>
      <xdr:row>54</xdr:row>
      <xdr:rowOff>29028</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238343"/>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141515</xdr:rowOff>
    </xdr:from>
    <xdr:to>
      <xdr:col>20</xdr:col>
      <xdr:colOff>38100</xdr:colOff>
      <xdr:row>55</xdr:row>
      <xdr:rowOff>71665</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3998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56442</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48619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29028</xdr:rowOff>
    </xdr:from>
    <xdr:to>
      <xdr:col>15</xdr:col>
      <xdr:colOff>98425</xdr:colOff>
      <xdr:row>54</xdr:row>
      <xdr:rowOff>110672</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flipV="1">
          <a:off x="2209800" y="9287328"/>
          <a:ext cx="889000" cy="816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19050</xdr:rowOff>
    </xdr:from>
    <xdr:to>
      <xdr:col>15</xdr:col>
      <xdr:colOff>149225</xdr:colOff>
      <xdr:row>55</xdr:row>
      <xdr:rowOff>120650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105427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110672</xdr:rowOff>
    </xdr:from>
    <xdr:to>
      <xdr:col>11</xdr:col>
      <xdr:colOff>9525</xdr:colOff>
      <xdr:row>54</xdr:row>
      <xdr:rowOff>159657</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368972"/>
          <a:ext cx="889000" cy="4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35378</xdr:rowOff>
    </xdr:from>
    <xdr:to>
      <xdr:col>11</xdr:col>
      <xdr:colOff>60325</xdr:colOff>
      <xdr:row>55</xdr:row>
      <xdr:rowOff>136978</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121755</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551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105427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535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53</xdr:row>
      <xdr:rowOff>117022</xdr:rowOff>
    </xdr:from>
    <xdr:to>
      <xdr:col>24</xdr:col>
      <xdr:colOff>76200</xdr:colOff>
      <xdr:row>54</xdr:row>
      <xdr:rowOff>47172</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2038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52</xdr:row>
      <xdr:rowOff>133549</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048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53</xdr:row>
      <xdr:rowOff>100693</xdr:rowOff>
    </xdr:from>
    <xdr:to>
      <xdr:col>20</xdr:col>
      <xdr:colOff>38100</xdr:colOff>
      <xdr:row>54</xdr:row>
      <xdr:rowOff>30843</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187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41020</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89564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53</xdr:row>
      <xdr:rowOff>149678</xdr:rowOff>
    </xdr:from>
    <xdr:to>
      <xdr:col>15</xdr:col>
      <xdr:colOff>149225</xdr:colOff>
      <xdr:row>54</xdr:row>
      <xdr:rowOff>79828</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236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90005</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0054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59872</xdr:rowOff>
    </xdr:from>
    <xdr:to>
      <xdr:col>11</xdr:col>
      <xdr:colOff>60325</xdr:colOff>
      <xdr:row>54</xdr:row>
      <xdr:rowOff>161472</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31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199</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087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108857</xdr:rowOff>
    </xdr:from>
    <xdr:to>
      <xdr:col>6</xdr:col>
      <xdr:colOff>171450</xdr:colOff>
      <xdr:row>55</xdr:row>
      <xdr:rowOff>39007</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367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49184</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136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数値は類似団体を大幅に下回っており（△</a:t>
          </a:r>
          <a:r>
            <a:rPr kumimoji="1" lang="en-US" altLang="ja-JP" sz="1300">
              <a:latin typeface="ＭＳ Ｐゴシック" panose="020B0600070205080204" pitchFamily="50" charset="-128"/>
              <a:ea typeface="ＭＳ Ｐゴシック" panose="020B0600070205080204" pitchFamily="50" charset="-128"/>
            </a:rPr>
            <a:t>5.2</a:t>
          </a:r>
          <a:r>
            <a:rPr kumimoji="1" lang="ja-JP" altLang="en-US" sz="1300">
              <a:latin typeface="ＭＳ Ｐゴシック" panose="020B0600070205080204" pitchFamily="50" charset="-128"/>
              <a:ea typeface="ＭＳ Ｐゴシック" panose="020B0600070205080204" pitchFamily="50" charset="-128"/>
            </a:rPr>
            <a:t>）、今後も大幅な増額はないと見込まれる。</a:t>
          </a: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12700</xdr:rowOff>
    </xdr:from>
    <xdr:to>
      <xdr:col>82</xdr:col>
      <xdr:colOff>107950</xdr:colOff>
      <xdr:row>61</xdr:row>
      <xdr:rowOff>29845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271000"/>
          <a:ext cx="0" cy="12172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1922</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460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29845</xdr:rowOff>
    </xdr:from>
    <xdr:to>
      <xdr:col>82</xdr:col>
      <xdr:colOff>196850</xdr:colOff>
      <xdr:row>61</xdr:row>
      <xdr:rowOff>29845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4882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99077</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12700</xdr:rowOff>
    </xdr:from>
    <xdr:to>
      <xdr:col>82</xdr:col>
      <xdr:colOff>196850</xdr:colOff>
      <xdr:row>54</xdr:row>
      <xdr:rowOff>12700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27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138430</xdr:rowOff>
    </xdr:from>
    <xdr:to>
      <xdr:col>82</xdr:col>
      <xdr:colOff>107950</xdr:colOff>
      <xdr:row>55</xdr:row>
      <xdr:rowOff>149860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5671800" y="956818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25417</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7980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53340</xdr:rowOff>
    </xdr:from>
    <xdr:to>
      <xdr:col>82</xdr:col>
      <xdr:colOff>158750</xdr:colOff>
      <xdr:row>57</xdr:row>
      <xdr:rowOff>154940</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82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55</xdr:row>
      <xdr:rowOff>138430</xdr:rowOff>
    </xdr:from>
    <xdr:to>
      <xdr:col>78</xdr:col>
      <xdr:colOff>69850</xdr:colOff>
      <xdr:row>55</xdr:row>
      <xdr:rowOff>144145</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flipV="1">
          <a:off x="14782800" y="9568180"/>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36195</xdr:rowOff>
    </xdr:from>
    <xdr:to>
      <xdr:col>78</xdr:col>
      <xdr:colOff>120650</xdr:colOff>
      <xdr:row>57</xdr:row>
      <xdr:rowOff>137795</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8088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122572</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8952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55</xdr:row>
      <xdr:rowOff>132715</xdr:rowOff>
    </xdr:from>
    <xdr:to>
      <xdr:col>73</xdr:col>
      <xdr:colOff>180975</xdr:colOff>
      <xdr:row>55</xdr:row>
      <xdr:rowOff>144145</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3893800" y="9562465"/>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93345</xdr:rowOff>
    </xdr:from>
    <xdr:to>
      <xdr:col>74</xdr:col>
      <xdr:colOff>31750</xdr:colOff>
      <xdr:row>58</xdr:row>
      <xdr:rowOff>23495</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865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8272</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952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55</xdr:row>
      <xdr:rowOff>132715</xdr:rowOff>
    </xdr:from>
    <xdr:to>
      <xdr:col>69</xdr:col>
      <xdr:colOff>92075</xdr:colOff>
      <xdr:row>55</xdr:row>
      <xdr:rowOff>167005</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flipV="1">
          <a:off x="13004800" y="956246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87630</xdr:rowOff>
    </xdr:from>
    <xdr:to>
      <xdr:col>69</xdr:col>
      <xdr:colOff>142875</xdr:colOff>
      <xdr:row>58</xdr:row>
      <xdr:rowOff>17780</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860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2557</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946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25417</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99060</xdr:rowOff>
    </xdr:from>
    <xdr:to>
      <xdr:col>82</xdr:col>
      <xdr:colOff>158750</xdr:colOff>
      <xdr:row>56</xdr:row>
      <xdr:rowOff>29210</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52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115587</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373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55</xdr:row>
      <xdr:rowOff>87630</xdr:rowOff>
    </xdr:from>
    <xdr:to>
      <xdr:col>78</xdr:col>
      <xdr:colOff>120650</xdr:colOff>
      <xdr:row>56</xdr:row>
      <xdr:rowOff>17780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517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27957</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2862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93345</xdr:rowOff>
    </xdr:from>
    <xdr:to>
      <xdr:col>74</xdr:col>
      <xdr:colOff>31750</xdr:colOff>
      <xdr:row>56</xdr:row>
      <xdr:rowOff>23495</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52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33672</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2919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55</xdr:row>
      <xdr:rowOff>81915</xdr:rowOff>
    </xdr:from>
    <xdr:to>
      <xdr:col>69</xdr:col>
      <xdr:colOff>142875</xdr:colOff>
      <xdr:row>56</xdr:row>
      <xdr:rowOff>12065</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511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22242</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2805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116205</xdr:rowOff>
    </xdr:from>
    <xdr:to>
      <xdr:col>65</xdr:col>
      <xdr:colOff>53975</xdr:colOff>
      <xdr:row>56</xdr:row>
      <xdr:rowOff>46355</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545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56532</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314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福祉行政や清掃・し尿処理・火葬場・消防等を一部事務組合で行っているため、大きな削減は難しいと思われ、類似団体よりも高い数値となっている。今後も同程度の数値で推移していくものと思われる。</a:t>
          </a: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49276</xdr:rowOff>
    </xdr:from>
    <xdr:to>
      <xdr:col>82</xdr:col>
      <xdr:colOff>107950</xdr:colOff>
      <xdr:row>40</xdr:row>
      <xdr:rowOff>149860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78576"/>
          <a:ext cx="0" cy="1129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121937</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6979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149860</xdr:rowOff>
    </xdr:from>
    <xdr:to>
      <xdr:col>82</xdr:col>
      <xdr:colOff>196850</xdr:colOff>
      <xdr:row>40</xdr:row>
      <xdr:rowOff>149860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007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135653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622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49276</xdr:rowOff>
    </xdr:from>
    <xdr:to>
      <xdr:col>82</xdr:col>
      <xdr:colOff>196850</xdr:colOff>
      <xdr:row>34</xdr:row>
      <xdr:rowOff>49276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785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156718</xdr:rowOff>
    </xdr:from>
    <xdr:to>
      <xdr:col>82</xdr:col>
      <xdr:colOff>107950</xdr:colOff>
      <xdr:row>37</xdr:row>
      <xdr:rowOff>165862</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flipV="1">
          <a:off x="15671800" y="650036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165862</xdr:rowOff>
    </xdr:from>
    <xdr:to>
      <xdr:col>78</xdr:col>
      <xdr:colOff>69850</xdr:colOff>
      <xdr:row>38</xdr:row>
      <xdr:rowOff>76708</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flipV="1">
          <a:off x="14782800" y="6509512"/>
          <a:ext cx="889000" cy="82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62484</xdr:rowOff>
    </xdr:from>
    <xdr:to>
      <xdr:col>78</xdr:col>
      <xdr:colOff>120650</xdr:colOff>
      <xdr:row>36</xdr:row>
      <xdr:rowOff>164084</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2811</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0035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76708</xdr:rowOff>
    </xdr:from>
    <xdr:to>
      <xdr:col>73</xdr:col>
      <xdr:colOff>180975</xdr:colOff>
      <xdr:row>38</xdr:row>
      <xdr:rowOff>85852</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3893800" y="6591808"/>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85344</xdr:rowOff>
    </xdr:from>
    <xdr:to>
      <xdr:col>74</xdr:col>
      <xdr:colOff>31750</xdr:colOff>
      <xdr:row>37</xdr:row>
      <xdr:rowOff>15494</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25671</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85852</xdr:rowOff>
    </xdr:from>
    <xdr:to>
      <xdr:col>69</xdr:col>
      <xdr:colOff>92075</xdr:colOff>
      <xdr:row>38</xdr:row>
      <xdr:rowOff>113284</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3004800" y="66009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89916</xdr:rowOff>
    </xdr:from>
    <xdr:to>
      <xdr:col>69</xdr:col>
      <xdr:colOff>142875</xdr:colOff>
      <xdr:row>37</xdr:row>
      <xdr:rowOff>20066</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30243</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85344</xdr:rowOff>
    </xdr:from>
    <xdr:to>
      <xdr:col>65</xdr:col>
      <xdr:colOff>53975</xdr:colOff>
      <xdr:row>37</xdr:row>
      <xdr:rowOff>15494</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25671</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105918</xdr:rowOff>
    </xdr:from>
    <xdr:to>
      <xdr:col>82</xdr:col>
      <xdr:colOff>158750</xdr:colOff>
      <xdr:row>38</xdr:row>
      <xdr:rowOff>36068</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449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37</xdr:row>
      <xdr:rowOff>77995</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115062</xdr:rowOff>
    </xdr:from>
    <xdr:to>
      <xdr:col>78</xdr:col>
      <xdr:colOff>120650</xdr:colOff>
      <xdr:row>38</xdr:row>
      <xdr:rowOff>45212</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29989</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65450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25908</xdr:rowOff>
    </xdr:from>
    <xdr:to>
      <xdr:col>74</xdr:col>
      <xdr:colOff>31750</xdr:colOff>
      <xdr:row>38</xdr:row>
      <xdr:rowOff>127508</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112285</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627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35052</xdr:rowOff>
    </xdr:from>
    <xdr:to>
      <xdr:col>69</xdr:col>
      <xdr:colOff>142875</xdr:colOff>
      <xdr:row>38</xdr:row>
      <xdr:rowOff>136652</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550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121429</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6636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62484</xdr:rowOff>
    </xdr:from>
    <xdr:to>
      <xdr:col>65</xdr:col>
      <xdr:colOff>53975</xdr:colOff>
      <xdr:row>38</xdr:row>
      <xdr:rowOff>164084</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577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148861</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6663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から北川村温泉施設大規模改修の元金償還が始まっているため、大幅に増加している。今後、脱炭素関連事業も予定されており、公債費の増加が見込まれるため、起債を財源とする事業については、財政状況を勘案しながら実施していく。</a:t>
          </a: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130810</xdr:rowOff>
    </xdr:from>
    <xdr:to>
      <xdr:col>24</xdr:col>
      <xdr:colOff>25400</xdr:colOff>
      <xdr:row>81</xdr:row>
      <xdr:rowOff>35561</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646660"/>
          <a:ext cx="0" cy="12763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7638</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950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35561</xdr:rowOff>
    </xdr:from>
    <xdr:to>
      <xdr:col>24</xdr:col>
      <xdr:colOff>114300</xdr:colOff>
      <xdr:row>81</xdr:row>
      <xdr:rowOff>35561</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923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45737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39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130810</xdr:rowOff>
    </xdr:from>
    <xdr:to>
      <xdr:col>24</xdr:col>
      <xdr:colOff>114300</xdr:colOff>
      <xdr:row>73</xdr:row>
      <xdr:rowOff>130810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646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134620</xdr:rowOff>
    </xdr:from>
    <xdr:to>
      <xdr:col>24</xdr:col>
      <xdr:colOff>25400</xdr:colOff>
      <xdr:row>77</xdr:row>
      <xdr:rowOff>54611</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2993370"/>
          <a:ext cx="838200" cy="262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130827</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2989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114300</xdr:rowOff>
    </xdr:from>
    <xdr:to>
      <xdr:col>24</xdr:col>
      <xdr:colOff>76200</xdr:colOff>
      <xdr:row>77</xdr:row>
      <xdr:rowOff>44450</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134620</xdr:rowOff>
    </xdr:from>
    <xdr:to>
      <xdr:col>19</xdr:col>
      <xdr:colOff>187325</xdr:colOff>
      <xdr:row>75</xdr:row>
      <xdr:rowOff>146050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flipV="1">
          <a:off x="3098800" y="12993370"/>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80011</xdr:rowOff>
    </xdr:from>
    <xdr:to>
      <xdr:col>20</xdr:col>
      <xdr:colOff>38100</xdr:colOff>
      <xdr:row>77</xdr:row>
      <xdr:rowOff>10161</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10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166388</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1965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146050</xdr:rowOff>
    </xdr:from>
    <xdr:to>
      <xdr:col>15</xdr:col>
      <xdr:colOff>98425</xdr:colOff>
      <xdr:row>75</xdr:row>
      <xdr:rowOff>153670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30048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110489</xdr:rowOff>
    </xdr:from>
    <xdr:to>
      <xdr:col>15</xdr:col>
      <xdr:colOff>149225</xdr:colOff>
      <xdr:row>77</xdr:row>
      <xdr:rowOff>40639</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25416</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134620</xdr:rowOff>
    </xdr:from>
    <xdr:to>
      <xdr:col>11</xdr:col>
      <xdr:colOff>9525</xdr:colOff>
      <xdr:row>75</xdr:row>
      <xdr:rowOff>153670</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1320800" y="129933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118111</xdr:rowOff>
    </xdr:from>
    <xdr:to>
      <xdr:col>11</xdr:col>
      <xdr:colOff>60325</xdr:colOff>
      <xdr:row>77</xdr:row>
      <xdr:rowOff>48261</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33038</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234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110489</xdr:rowOff>
    </xdr:from>
    <xdr:to>
      <xdr:col>6</xdr:col>
      <xdr:colOff>171450</xdr:colOff>
      <xdr:row>77</xdr:row>
      <xdr:rowOff>40639</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25416</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2270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3811</xdr:rowOff>
    </xdr:from>
    <xdr:to>
      <xdr:col>24</xdr:col>
      <xdr:colOff>76200</xdr:colOff>
      <xdr:row>77</xdr:row>
      <xdr:rowOff>105411</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3205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147338</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31775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83820</xdr:rowOff>
    </xdr:from>
    <xdr:to>
      <xdr:col>20</xdr:col>
      <xdr:colOff>38100</xdr:colOff>
      <xdr:row>76</xdr:row>
      <xdr:rowOff>13970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24147</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7114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95250</xdr:rowOff>
    </xdr:from>
    <xdr:to>
      <xdr:col>15</xdr:col>
      <xdr:colOff>149225</xdr:colOff>
      <xdr:row>76</xdr:row>
      <xdr:rowOff>25400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35577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72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102870</xdr:rowOff>
    </xdr:from>
    <xdr:to>
      <xdr:col>11</xdr:col>
      <xdr:colOff>60325</xdr:colOff>
      <xdr:row>76</xdr:row>
      <xdr:rowOff>33020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296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43197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2730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83820</xdr:rowOff>
    </xdr:from>
    <xdr:to>
      <xdr:col>6</xdr:col>
      <xdr:colOff>171450</xdr:colOff>
      <xdr:row>76</xdr:row>
      <xdr:rowOff>13970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24147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数値は類似団体を僅かに上回る水準（</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）となっている。</a:t>
          </a:r>
        </a:p>
        <a:p>
          <a:r>
            <a:rPr kumimoji="1" lang="ja-JP" altLang="en-US" sz="1300">
              <a:latin typeface="ＭＳ Ｐゴシック" panose="020B0600070205080204" pitchFamily="50" charset="-128"/>
              <a:ea typeface="ＭＳ Ｐゴシック" panose="020B0600070205080204" pitchFamily="50" charset="-128"/>
            </a:rPr>
            <a:t>　数値自体が普通交付税の増減に大きく影響を受けるため、今後も経常的な歳出の削減に取り組んでいく必要がある。</a:t>
          </a: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3" name="公債費以外グラフ枠">
          <a:extLst>
            <a:ext uri="{FF2B5EF4-FFF2-40B4-BE49-F238E27FC236}">
              <a16:creationId xmlns:a16="http://schemas.microsoft.com/office/drawing/2014/main" id="{00000000-0008-0000-0400-00009D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157480</xdr:rowOff>
    </xdr:from>
    <xdr:to>
      <xdr:col>82</xdr:col>
      <xdr:colOff>107950</xdr:colOff>
      <xdr:row>82</xdr:row>
      <xdr:rowOff>58420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flipV="1">
          <a:off x="16510000" y="12673330"/>
          <a:ext cx="0" cy="14439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82</xdr:row>
      <xdr:rowOff>30497</xdr:rowOff>
    </xdr:from>
    <xdr:ext cx="762000" cy="259045"/>
    <xdr:sp macro="" textlink="">
      <xdr:nvSpPr>
        <xdr:cNvPr id="415" name="公債費以外最小値テキスト">
          <a:extLst>
            <a:ext uri="{FF2B5EF4-FFF2-40B4-BE49-F238E27FC236}">
              <a16:creationId xmlns:a16="http://schemas.microsoft.com/office/drawing/2014/main" id="{00000000-0008-0000-0400-00009F010000}"/>
            </a:ext>
          </a:extLst>
        </xdr:cNvPr>
        <xdr:cNvSpPr txBox="1"/>
      </xdr:nvSpPr>
      <xdr:spPr>
        <a:xfrm>
          <a:off x="16598900" y="14089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82</xdr:row>
      <xdr:rowOff>58420</xdr:rowOff>
    </xdr:from>
    <xdr:to>
      <xdr:col>82</xdr:col>
      <xdr:colOff>196850</xdr:colOff>
      <xdr:row>82</xdr:row>
      <xdr:rowOff>58420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4117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72407</xdr:rowOff>
    </xdr:from>
    <xdr:ext cx="762000" cy="259045"/>
    <xdr:sp macro="" textlink="">
      <xdr:nvSpPr>
        <xdr:cNvPr id="417" name="公債費以外最大値テキスト">
          <a:extLst>
            <a:ext uri="{FF2B5EF4-FFF2-40B4-BE49-F238E27FC236}">
              <a16:creationId xmlns:a16="http://schemas.microsoft.com/office/drawing/2014/main" id="{00000000-0008-0000-0400-0000A1010000}"/>
            </a:ext>
          </a:extLst>
        </xdr:cNvPr>
        <xdr:cNvSpPr txBox="1"/>
      </xdr:nvSpPr>
      <xdr:spPr>
        <a:xfrm>
          <a:off x="16598900" y="124168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157480</xdr:rowOff>
    </xdr:from>
    <xdr:to>
      <xdr:col>82</xdr:col>
      <xdr:colOff>196850</xdr:colOff>
      <xdr:row>73</xdr:row>
      <xdr:rowOff>157480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2673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142239</xdr:rowOff>
    </xdr:from>
    <xdr:to>
      <xdr:col>82</xdr:col>
      <xdr:colOff>107950</xdr:colOff>
      <xdr:row>79</xdr:row>
      <xdr:rowOff>16511</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5671800" y="13515339"/>
          <a:ext cx="838200" cy="45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54627</xdr:rowOff>
    </xdr:from>
    <xdr:ext cx="762000" cy="259045"/>
    <xdr:sp macro="" textlink="">
      <xdr:nvSpPr>
        <xdr:cNvPr id="420" name="公債費以外平均値テキスト">
          <a:extLst>
            <a:ext uri="{FF2B5EF4-FFF2-40B4-BE49-F238E27FC236}">
              <a16:creationId xmlns:a16="http://schemas.microsoft.com/office/drawing/2014/main" id="{00000000-0008-0000-0400-0000A4010000}"/>
            </a:ext>
          </a:extLst>
        </xdr:cNvPr>
        <xdr:cNvSpPr txBox="1"/>
      </xdr:nvSpPr>
      <xdr:spPr>
        <a:xfrm>
          <a:off x="16598900" y="1325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38100</xdr:rowOff>
    </xdr:from>
    <xdr:to>
      <xdr:col>82</xdr:col>
      <xdr:colOff>158750</xdr:colOff>
      <xdr:row>78</xdr:row>
      <xdr:rowOff>139700</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6459200" y="1341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78</xdr:row>
      <xdr:rowOff>142239</xdr:rowOff>
    </xdr:from>
    <xdr:to>
      <xdr:col>78</xdr:col>
      <xdr:colOff>69850</xdr:colOff>
      <xdr:row>81</xdr:row>
      <xdr:rowOff>20320</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4782800" y="13515339"/>
          <a:ext cx="889000" cy="392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106680</xdr:rowOff>
    </xdr:from>
    <xdr:to>
      <xdr:col>78</xdr:col>
      <xdr:colOff>120650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56210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47007</xdr:rowOff>
    </xdr:from>
    <xdr:ext cx="736600" cy="259045"/>
    <xdr:sp macro="" textlink="">
      <xdr:nvSpPr>
        <xdr:cNvPr id="424" name="テキスト ボックス 423">
          <a:extLst>
            <a:ext uri="{FF2B5EF4-FFF2-40B4-BE49-F238E27FC236}">
              <a16:creationId xmlns:a16="http://schemas.microsoft.com/office/drawing/2014/main" id="{00000000-0008-0000-0400-0000A8010000}"/>
            </a:ext>
          </a:extLst>
        </xdr:cNvPr>
        <xdr:cNvSpPr txBox="1"/>
      </xdr:nvSpPr>
      <xdr:spPr>
        <a:xfrm>
          <a:off x="15290800" y="130772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80</xdr:row>
      <xdr:rowOff>104139</xdr:rowOff>
    </xdr:from>
    <xdr:to>
      <xdr:col>73</xdr:col>
      <xdr:colOff>180975</xdr:colOff>
      <xdr:row>81</xdr:row>
      <xdr:rowOff>20320</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3893800" y="13820139"/>
          <a:ext cx="889000" cy="87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87630</xdr:rowOff>
    </xdr:from>
    <xdr:to>
      <xdr:col>74</xdr:col>
      <xdr:colOff>31750</xdr:colOff>
      <xdr:row>79</xdr:row>
      <xdr:rowOff>17780</xdr:rowOff>
    </xdr:to>
    <xdr:sp macro="" textlink="">
      <xdr:nvSpPr>
        <xdr:cNvPr id="426" name="フローチャート: 判断 425">
          <a:extLst>
            <a:ext uri="{FF2B5EF4-FFF2-40B4-BE49-F238E27FC236}">
              <a16:creationId xmlns:a16="http://schemas.microsoft.com/office/drawing/2014/main" id="{00000000-0008-0000-0400-0000AA010000}"/>
            </a:ext>
          </a:extLst>
        </xdr:cNvPr>
        <xdr:cNvSpPr/>
      </xdr:nvSpPr>
      <xdr:spPr>
        <a:xfrm>
          <a:off x="14732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27957</xdr:rowOff>
    </xdr:from>
    <xdr:ext cx="762000" cy="259045"/>
    <xdr:sp macro="" textlink="">
      <xdr:nvSpPr>
        <xdr:cNvPr id="427" name="テキスト ボックス 426">
          <a:extLst>
            <a:ext uri="{FF2B5EF4-FFF2-40B4-BE49-F238E27FC236}">
              <a16:creationId xmlns:a16="http://schemas.microsoft.com/office/drawing/2014/main" id="{00000000-0008-0000-0400-0000AB010000}"/>
            </a:ext>
          </a:extLst>
        </xdr:cNvPr>
        <xdr:cNvSpPr txBox="1"/>
      </xdr:nvSpPr>
      <xdr:spPr>
        <a:xfrm>
          <a:off x="14401800" y="132296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80</xdr:row>
      <xdr:rowOff>54611</xdr:rowOff>
    </xdr:from>
    <xdr:to>
      <xdr:col>69</xdr:col>
      <xdr:colOff>92075</xdr:colOff>
      <xdr:row>80</xdr:row>
      <xdr:rowOff>104139</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3004800" y="13770611"/>
          <a:ext cx="889000" cy="495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129539</xdr:rowOff>
    </xdr:from>
    <xdr:to>
      <xdr:col>69</xdr:col>
      <xdr:colOff>142875</xdr:colOff>
      <xdr:row>79</xdr:row>
      <xdr:rowOff>59689</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3843000" y="13502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69866</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3512800" y="132715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114300</xdr:rowOff>
    </xdr:from>
    <xdr:to>
      <xdr:col>65</xdr:col>
      <xdr:colOff>53975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2954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54627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2623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137161</xdr:rowOff>
    </xdr:from>
    <xdr:to>
      <xdr:col>82</xdr:col>
      <xdr:colOff>158750</xdr:colOff>
      <xdr:row>79</xdr:row>
      <xdr:rowOff>67311</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6459200" y="13510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109238</xdr:rowOff>
    </xdr:from>
    <xdr:ext cx="762000" cy="259045"/>
    <xdr:sp macro="" textlink="">
      <xdr:nvSpPr>
        <xdr:cNvPr id="439" name="公債費以外該当値テキスト">
          <a:extLst>
            <a:ext uri="{FF2B5EF4-FFF2-40B4-BE49-F238E27FC236}">
              <a16:creationId xmlns:a16="http://schemas.microsoft.com/office/drawing/2014/main" id="{00000000-0008-0000-0400-0000B7010000}"/>
            </a:ext>
          </a:extLst>
        </xdr:cNvPr>
        <xdr:cNvSpPr txBox="1"/>
      </xdr:nvSpPr>
      <xdr:spPr>
        <a:xfrm>
          <a:off x="16598900" y="13482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91439</xdr:rowOff>
    </xdr:from>
    <xdr:to>
      <xdr:col>78</xdr:col>
      <xdr:colOff>120650</xdr:colOff>
      <xdr:row>79</xdr:row>
      <xdr:rowOff>21589</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5621000" y="13464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6366</xdr:rowOff>
    </xdr:from>
    <xdr:ext cx="7366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5290800" y="135509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80</xdr:row>
      <xdr:rowOff>140970</xdr:rowOff>
    </xdr:from>
    <xdr:to>
      <xdr:col>74</xdr:col>
      <xdr:colOff>31750</xdr:colOff>
      <xdr:row>81</xdr:row>
      <xdr:rowOff>71120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4732000" y="13856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81</xdr:row>
      <xdr:rowOff>55897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401800" y="13943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80</xdr:row>
      <xdr:rowOff>53339</xdr:rowOff>
    </xdr:from>
    <xdr:to>
      <xdr:col>69</xdr:col>
      <xdr:colOff>142875</xdr:colOff>
      <xdr:row>80</xdr:row>
      <xdr:rowOff>154939</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3843000" y="13769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80</xdr:row>
      <xdr:rowOff>139716</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512800" y="13855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80</xdr:row>
      <xdr:rowOff>3811</xdr:rowOff>
    </xdr:from>
    <xdr:to>
      <xdr:col>65</xdr:col>
      <xdr:colOff>53975</xdr:colOff>
      <xdr:row>80</xdr:row>
      <xdr:rowOff>105411</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2954000" y="13719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80</xdr:row>
      <xdr:rowOff>90188</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2623800" y="138061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4</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3175</xdr:rowOff>
    </xdr:from>
    <xdr:to>
      <xdr:col>33</xdr:col>
      <xdr:colOff>114300</xdr:colOff>
      <xdr:row>20</xdr:row>
      <xdr:rowOff>3175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4798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32402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33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60325</xdr:rowOff>
    </xdr:from>
    <xdr:to>
      <xdr:col>33</xdr:col>
      <xdr:colOff>114300</xdr:colOff>
      <xdr:row>17</xdr:row>
      <xdr:rowOff>60325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0226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89552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288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117475</xdr:rowOff>
    </xdr:from>
    <xdr:to>
      <xdr:col>33</xdr:col>
      <xdr:colOff>114300</xdr:colOff>
      <xdr:row>14</xdr:row>
      <xdr:rowOff>117475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5654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146702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423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3175</xdr:rowOff>
    </xdr:from>
    <xdr:to>
      <xdr:col>33</xdr:col>
      <xdr:colOff>114300</xdr:colOff>
      <xdr:row>12</xdr:row>
      <xdr:rowOff>3175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1082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32402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1965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2" name="人口1人当たり決算額の推移グラフ枠130">
          <a:extLst>
            <a:ext uri="{FF2B5EF4-FFF2-40B4-BE49-F238E27FC236}">
              <a16:creationId xmlns:a16="http://schemas.microsoft.com/office/drawing/2014/main" id="{00000000-0008-0000-0500-00002A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20210</xdr:rowOff>
    </xdr:from>
    <xdr:to>
      <xdr:col>29</xdr:col>
      <xdr:colOff>127000</xdr:colOff>
      <xdr:row>20</xdr:row>
      <xdr:rowOff>113228</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flipV="1">
          <a:off x="5651500" y="2296685"/>
          <a:ext cx="0" cy="129316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85305</xdr:rowOff>
    </xdr:from>
    <xdr:ext cx="762000" cy="259045"/>
    <xdr:sp macro="" textlink="">
      <xdr:nvSpPr>
        <xdr:cNvPr id="44" name="人口1人当たり決算額の推移最小値テキスト130">
          <a:extLst>
            <a:ext uri="{FF2B5EF4-FFF2-40B4-BE49-F238E27FC236}">
              <a16:creationId xmlns:a16="http://schemas.microsoft.com/office/drawing/2014/main" id="{00000000-0008-0000-0500-00002C000000}"/>
            </a:ext>
          </a:extLst>
        </xdr:cNvPr>
        <xdr:cNvSpPr txBox="1"/>
      </xdr:nvSpPr>
      <xdr:spPr>
        <a:xfrm>
          <a:off x="5740400" y="35619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151,858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113228</xdr:rowOff>
    </xdr:from>
    <xdr:to>
      <xdr:col>30</xdr:col>
      <xdr:colOff>25400</xdr:colOff>
      <xdr:row>20</xdr:row>
      <xdr:rowOff>113228</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5562600" y="358985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106587</xdr:rowOff>
    </xdr:from>
    <xdr:ext cx="762000" cy="259045"/>
    <xdr:sp macro="" textlink="">
      <xdr:nvSpPr>
        <xdr:cNvPr id="46" name="人口1人当たり決算額の推移最大値テキスト130">
          <a:extLst>
            <a:ext uri="{FF2B5EF4-FFF2-40B4-BE49-F238E27FC236}">
              <a16:creationId xmlns:a16="http://schemas.microsoft.com/office/drawing/2014/main" id="{00000000-0008-0000-0500-00002E000000}"/>
            </a:ext>
          </a:extLst>
        </xdr:cNvPr>
        <xdr:cNvSpPr txBox="1"/>
      </xdr:nvSpPr>
      <xdr:spPr>
        <a:xfrm>
          <a:off x="5740400" y="2040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717,548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20210</xdr:rowOff>
    </xdr:from>
    <xdr:to>
      <xdr:col>30</xdr:col>
      <xdr:colOff>25400</xdr:colOff>
      <xdr:row>13</xdr:row>
      <xdr:rowOff>20210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229668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135347</xdr:rowOff>
    </xdr:from>
    <xdr:to>
      <xdr:col>29</xdr:col>
      <xdr:colOff>127000</xdr:colOff>
      <xdr:row>16</xdr:row>
      <xdr:rowOff>154083</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003800" y="2926172"/>
          <a:ext cx="647700" cy="1873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18</xdr:row>
      <xdr:rowOff>94373</xdr:rowOff>
    </xdr:from>
    <xdr:ext cx="762000" cy="259045"/>
    <xdr:sp macro="" textlink="">
      <xdr:nvSpPr>
        <xdr:cNvPr id="49" name="人口1人当たり決算額の推移平均値テキスト130">
          <a:extLst>
            <a:ext uri="{FF2B5EF4-FFF2-40B4-BE49-F238E27FC236}">
              <a16:creationId xmlns:a16="http://schemas.microsoft.com/office/drawing/2014/main" id="{00000000-0008-0000-0500-000031000000}"/>
            </a:ext>
          </a:extLst>
        </xdr:cNvPr>
        <xdr:cNvSpPr txBox="1"/>
      </xdr:nvSpPr>
      <xdr:spPr>
        <a:xfrm>
          <a:off x="5740400" y="322809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122296</xdr:rowOff>
    </xdr:from>
    <xdr:to>
      <xdr:col>29</xdr:col>
      <xdr:colOff>177800</xdr:colOff>
      <xdr:row>19</xdr:row>
      <xdr:rowOff>52446</xdr:rowOff>
    </xdr:to>
    <xdr:sp macro="" textlink="">
      <xdr:nvSpPr>
        <xdr:cNvPr id="50" name="フローチャート: 判断 49">
          <a:extLst>
            <a:ext uri="{FF2B5EF4-FFF2-40B4-BE49-F238E27FC236}">
              <a16:creationId xmlns:a16="http://schemas.microsoft.com/office/drawing/2014/main" id="{00000000-0008-0000-0500-000032000000}"/>
            </a:ext>
          </a:extLst>
        </xdr:cNvPr>
        <xdr:cNvSpPr/>
      </xdr:nvSpPr>
      <xdr:spPr bwMode="auto">
        <a:xfrm>
          <a:off x="5600700" y="32560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154083</xdr:rowOff>
    </xdr:from>
    <xdr:to>
      <xdr:col>26</xdr:col>
      <xdr:colOff>50800</xdr:colOff>
      <xdr:row>17</xdr:row>
      <xdr:rowOff>29594</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flipV="1">
          <a:off x="4305300" y="2944908"/>
          <a:ext cx="698500" cy="469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145096</xdr:rowOff>
    </xdr:from>
    <xdr:to>
      <xdr:col>26</xdr:col>
      <xdr:colOff>101600</xdr:colOff>
      <xdr:row>19</xdr:row>
      <xdr:rowOff>75246</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4953000" y="327882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60023</xdr:rowOff>
    </xdr:from>
    <xdr:ext cx="736600" cy="259045"/>
    <xdr:sp macro="" textlink="">
      <xdr:nvSpPr>
        <xdr:cNvPr id="53" name="テキスト ボックス 52">
          <a:extLst>
            <a:ext uri="{FF2B5EF4-FFF2-40B4-BE49-F238E27FC236}">
              <a16:creationId xmlns:a16="http://schemas.microsoft.com/office/drawing/2014/main" id="{00000000-0008-0000-0500-000035000000}"/>
            </a:ext>
          </a:extLst>
        </xdr:cNvPr>
        <xdr:cNvSpPr txBox="1"/>
      </xdr:nvSpPr>
      <xdr:spPr>
        <a:xfrm>
          <a:off x="4622800" y="336519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29594</xdr:rowOff>
    </xdr:from>
    <xdr:to>
      <xdr:col>22</xdr:col>
      <xdr:colOff>114300</xdr:colOff>
      <xdr:row>17</xdr:row>
      <xdr:rowOff>97296</xdr:rowOff>
    </xdr:to>
    <xdr:cxnSp macro="">
      <xdr:nvCxnSpPr>
        <xdr:cNvPr id="54" name="直線コネクタ 53">
          <a:extLst>
            <a:ext uri="{FF2B5EF4-FFF2-40B4-BE49-F238E27FC236}">
              <a16:creationId xmlns:a16="http://schemas.microsoft.com/office/drawing/2014/main" id="{00000000-0008-0000-0500-000036000000}"/>
            </a:ext>
          </a:extLst>
        </xdr:cNvPr>
        <xdr:cNvCxnSpPr/>
      </xdr:nvCxnSpPr>
      <xdr:spPr bwMode="auto">
        <a:xfrm flipV="1">
          <a:off x="3606800" y="2991869"/>
          <a:ext cx="698500" cy="677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162104</xdr:rowOff>
    </xdr:from>
    <xdr:to>
      <xdr:col>22</xdr:col>
      <xdr:colOff>165100</xdr:colOff>
      <xdr:row>19</xdr:row>
      <xdr:rowOff>92254</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4254500" y="32958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77031</xdr:rowOff>
    </xdr:from>
    <xdr:ext cx="762000" cy="259045"/>
    <xdr:sp macro="" textlink="">
      <xdr:nvSpPr>
        <xdr:cNvPr id="56" name="テキスト ボックス 55">
          <a:extLst>
            <a:ext uri="{FF2B5EF4-FFF2-40B4-BE49-F238E27FC236}">
              <a16:creationId xmlns:a16="http://schemas.microsoft.com/office/drawing/2014/main" id="{00000000-0008-0000-0500-000038000000}"/>
            </a:ext>
          </a:extLst>
        </xdr:cNvPr>
        <xdr:cNvSpPr txBox="1"/>
      </xdr:nvSpPr>
      <xdr:spPr>
        <a:xfrm>
          <a:off x="3924300" y="3382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97296</xdr:rowOff>
    </xdr:from>
    <xdr:to>
      <xdr:col>18</xdr:col>
      <xdr:colOff>177800</xdr:colOff>
      <xdr:row>18</xdr:row>
      <xdr:rowOff>26412</xdr:rowOff>
    </xdr:to>
    <xdr:cxnSp macro="">
      <xdr:nvCxnSpPr>
        <xdr:cNvPr id="57" name="直線コネクタ 56">
          <a:extLst>
            <a:ext uri="{FF2B5EF4-FFF2-40B4-BE49-F238E27FC236}">
              <a16:creationId xmlns:a16="http://schemas.microsoft.com/office/drawing/2014/main" id="{00000000-0008-0000-0500-000039000000}"/>
            </a:ext>
          </a:extLst>
        </xdr:cNvPr>
        <xdr:cNvCxnSpPr/>
      </xdr:nvCxnSpPr>
      <xdr:spPr bwMode="auto">
        <a:xfrm flipV="1">
          <a:off x="2908300" y="3059571"/>
          <a:ext cx="698500" cy="1005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3584</xdr:rowOff>
    </xdr:from>
    <xdr:to>
      <xdr:col>19</xdr:col>
      <xdr:colOff>38100</xdr:colOff>
      <xdr:row>19</xdr:row>
      <xdr:rowOff>105184</xdr:rowOff>
    </xdr:to>
    <xdr:sp macro="" textlink="">
      <xdr:nvSpPr>
        <xdr:cNvPr id="58" name="フローチャート: 判断 57">
          <a:extLst>
            <a:ext uri="{FF2B5EF4-FFF2-40B4-BE49-F238E27FC236}">
              <a16:creationId xmlns:a16="http://schemas.microsoft.com/office/drawing/2014/main" id="{00000000-0008-0000-0500-00003A000000}"/>
            </a:ext>
          </a:extLst>
        </xdr:cNvPr>
        <xdr:cNvSpPr/>
      </xdr:nvSpPr>
      <xdr:spPr bwMode="auto">
        <a:xfrm>
          <a:off x="3556000" y="330875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89961</xdr:rowOff>
    </xdr:from>
    <xdr:ext cx="762000" cy="259045"/>
    <xdr:sp macro="" textlink="">
      <xdr:nvSpPr>
        <xdr:cNvPr id="59" name="テキスト ボックス 58">
          <a:extLst>
            <a:ext uri="{FF2B5EF4-FFF2-40B4-BE49-F238E27FC236}">
              <a16:creationId xmlns:a16="http://schemas.microsoft.com/office/drawing/2014/main" id="{00000000-0008-0000-0500-00003B000000}"/>
            </a:ext>
          </a:extLst>
        </xdr:cNvPr>
        <xdr:cNvSpPr txBox="1"/>
      </xdr:nvSpPr>
      <xdr:spPr>
        <a:xfrm>
          <a:off x="3225800" y="33951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25637</xdr:rowOff>
    </xdr:from>
    <xdr:to>
      <xdr:col>15</xdr:col>
      <xdr:colOff>101600</xdr:colOff>
      <xdr:row>19</xdr:row>
      <xdr:rowOff>127237</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2857500" y="33308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112014</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2527300" y="3417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84547</xdr:rowOff>
    </xdr:from>
    <xdr:to>
      <xdr:col>29</xdr:col>
      <xdr:colOff>177800</xdr:colOff>
      <xdr:row>17</xdr:row>
      <xdr:rowOff>14697</xdr:rowOff>
    </xdr:to>
    <xdr:sp macro="" textlink="">
      <xdr:nvSpPr>
        <xdr:cNvPr id="67" name="楕円 66">
          <a:extLst>
            <a:ext uri="{FF2B5EF4-FFF2-40B4-BE49-F238E27FC236}">
              <a16:creationId xmlns:a16="http://schemas.microsoft.com/office/drawing/2014/main" id="{00000000-0008-0000-0500-000043000000}"/>
            </a:ext>
          </a:extLst>
        </xdr:cNvPr>
        <xdr:cNvSpPr/>
      </xdr:nvSpPr>
      <xdr:spPr bwMode="auto">
        <a:xfrm>
          <a:off x="5600700" y="28753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101074</xdr:rowOff>
    </xdr:from>
    <xdr:ext cx="762000" cy="259045"/>
    <xdr:sp macro="" textlink="">
      <xdr:nvSpPr>
        <xdr:cNvPr id="68" name="人口1人当たり決算額の推移該当値テキスト130">
          <a:extLst>
            <a:ext uri="{FF2B5EF4-FFF2-40B4-BE49-F238E27FC236}">
              <a16:creationId xmlns:a16="http://schemas.microsoft.com/office/drawing/2014/main" id="{00000000-0008-0000-0500-000044000000}"/>
            </a:ext>
          </a:extLst>
        </xdr:cNvPr>
        <xdr:cNvSpPr txBox="1"/>
      </xdr:nvSpPr>
      <xdr:spPr>
        <a:xfrm>
          <a:off x="5740400" y="2720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442,182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103283</xdr:rowOff>
    </xdr:from>
    <xdr:to>
      <xdr:col>26</xdr:col>
      <xdr:colOff>101600</xdr:colOff>
      <xdr:row>17</xdr:row>
      <xdr:rowOff>33433</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4953000" y="28941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43610</xdr:rowOff>
    </xdr:from>
    <xdr:ext cx="7366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4622800" y="26629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150244</xdr:rowOff>
    </xdr:from>
    <xdr:to>
      <xdr:col>22</xdr:col>
      <xdr:colOff>165100</xdr:colOff>
      <xdr:row>17</xdr:row>
      <xdr:rowOff>80394</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254500" y="29410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90571</xdr:rowOff>
    </xdr:from>
    <xdr:ext cx="7620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3924300" y="27099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46496</xdr:rowOff>
    </xdr:from>
    <xdr:to>
      <xdr:col>19</xdr:col>
      <xdr:colOff>38100</xdr:colOff>
      <xdr:row>17</xdr:row>
      <xdr:rowOff>148096</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3556000" y="30087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158273</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225800" y="27776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383,827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147062</xdr:rowOff>
    </xdr:from>
    <xdr:to>
      <xdr:col>15</xdr:col>
      <xdr:colOff>101600</xdr:colOff>
      <xdr:row>18</xdr:row>
      <xdr:rowOff>77212</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2857500" y="310933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87389</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2527300" y="28782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7" name="正方形/長方形 76">
          <a:extLst>
            <a:ext uri="{FF2B5EF4-FFF2-40B4-BE49-F238E27FC236}">
              <a16:creationId xmlns:a16="http://schemas.microsoft.com/office/drawing/2014/main" id="{00000000-0008-0000-0500-00004D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8" name="角丸四角形 77">
          <a:extLst>
            <a:ext uri="{FF2B5EF4-FFF2-40B4-BE49-F238E27FC236}">
              <a16:creationId xmlns:a16="http://schemas.microsoft.com/office/drawing/2014/main" id="{00000000-0008-0000-0500-00004E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2" name="直線コネクタ 81">
          <a:extLst>
            <a:ext uri="{FF2B5EF4-FFF2-40B4-BE49-F238E27FC236}">
              <a16:creationId xmlns:a16="http://schemas.microsoft.com/office/drawing/2014/main" id="{00000000-0008-0000-0500-000052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7" name="楕円 86">
          <a:extLst>
            <a:ext uri="{FF2B5EF4-FFF2-40B4-BE49-F238E27FC236}">
              <a16:creationId xmlns:a16="http://schemas.microsoft.com/office/drawing/2014/main" id="{00000000-0008-0000-0500-000057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8" name="フローチャート: 判断 87">
          <a:extLst>
            <a:ext uri="{FF2B5EF4-FFF2-40B4-BE49-F238E27FC236}">
              <a16:creationId xmlns:a16="http://schemas.microsoft.com/office/drawing/2014/main" id="{00000000-0008-0000-0500-000058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9" name="正方形/長方形 88">
          <a:extLst>
            <a:ext uri="{FF2B5EF4-FFF2-40B4-BE49-F238E27FC236}">
              <a16:creationId xmlns:a16="http://schemas.microsoft.com/office/drawing/2014/main" id="{00000000-0008-0000-0500-000059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0" name="テキスト ボックス 89">
          <a:extLst>
            <a:ext uri="{FF2B5EF4-FFF2-40B4-BE49-F238E27FC236}">
              <a16:creationId xmlns:a16="http://schemas.microsoft.com/office/drawing/2014/main" id="{00000000-0008-0000-0500-00005A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34</xdr:row>
      <xdr:rowOff>26325</xdr:rowOff>
    </xdr:from>
    <xdr:to>
      <xdr:col>29</xdr:col>
      <xdr:colOff>127000</xdr:colOff>
      <xdr:row>37</xdr:row>
      <xdr:rowOff>137009</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6293775"/>
          <a:ext cx="0" cy="967934"/>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109086</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233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137009</xdr:rowOff>
    </xdr:from>
    <xdr:to>
      <xdr:col>30</xdr:col>
      <xdr:colOff>25400</xdr:colOff>
      <xdr:row>37</xdr:row>
      <xdr:rowOff>137009</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2617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112702</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6037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34</xdr:row>
      <xdr:rowOff>26325</xdr:rowOff>
    </xdr:from>
    <xdr:to>
      <xdr:col>30</xdr:col>
      <xdr:colOff>25400</xdr:colOff>
      <xdr:row>34</xdr:row>
      <xdr:rowOff>26325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629377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76978</xdr:rowOff>
    </xdr:from>
    <xdr:to>
      <xdr:col>29</xdr:col>
      <xdr:colOff>127000</xdr:colOff>
      <xdr:row>37</xdr:row>
      <xdr:rowOff>180302</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003800" y="7201678"/>
          <a:ext cx="647700" cy="10332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142051</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7524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296974</xdr:rowOff>
    </xdr:from>
    <xdr:to>
      <xdr:col>29</xdr:col>
      <xdr:colOff>177800</xdr:colOff>
      <xdr:row>36</xdr:row>
      <xdr:rowOff>55674</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90732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176606</xdr:rowOff>
    </xdr:from>
    <xdr:to>
      <xdr:col>26</xdr:col>
      <xdr:colOff>50800</xdr:colOff>
      <xdr:row>37</xdr:row>
      <xdr:rowOff>180302</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4305300" y="7301306"/>
          <a:ext cx="698500" cy="369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315803</xdr:rowOff>
    </xdr:from>
    <xdr:to>
      <xdr:col>26</xdr:col>
      <xdr:colOff>101600</xdr:colOff>
      <xdr:row>36</xdr:row>
      <xdr:rowOff>74503</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92615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84680</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6950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176606</xdr:rowOff>
    </xdr:from>
    <xdr:to>
      <xdr:col>22</xdr:col>
      <xdr:colOff>114300</xdr:colOff>
      <xdr:row>37</xdr:row>
      <xdr:rowOff>179049</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7301306"/>
          <a:ext cx="698500" cy="244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334194</xdr:rowOff>
    </xdr:from>
    <xdr:to>
      <xdr:col>22</xdr:col>
      <xdr:colOff>165100</xdr:colOff>
      <xdr:row>36</xdr:row>
      <xdr:rowOff>92894</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103071</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71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179049</xdr:rowOff>
    </xdr:from>
    <xdr:to>
      <xdr:col>18</xdr:col>
      <xdr:colOff>177800</xdr:colOff>
      <xdr:row>37</xdr:row>
      <xdr:rowOff>195249</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7303749"/>
          <a:ext cx="698500" cy="162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746</xdr:rowOff>
    </xdr:from>
    <xdr:to>
      <xdr:col>19</xdr:col>
      <xdr:colOff>38100</xdr:colOff>
      <xdr:row>36</xdr:row>
      <xdr:rowOff>102346</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95399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112523</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722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7959</xdr:rowOff>
    </xdr:from>
    <xdr:to>
      <xdr:col>15</xdr:col>
      <xdr:colOff>101600</xdr:colOff>
      <xdr:row>36</xdr:row>
      <xdr:rowOff>109559</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96120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119736</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730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26178</xdr:rowOff>
    </xdr:from>
    <xdr:to>
      <xdr:col>29</xdr:col>
      <xdr:colOff>177800</xdr:colOff>
      <xdr:row>37</xdr:row>
      <xdr:rowOff>127778</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715087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106205</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70594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129502</xdr:rowOff>
    </xdr:from>
    <xdr:to>
      <xdr:col>26</xdr:col>
      <xdr:colOff>101600</xdr:colOff>
      <xdr:row>37</xdr:row>
      <xdr:rowOff>231102</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72542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215879</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734057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125806</xdr:rowOff>
    </xdr:from>
    <xdr:to>
      <xdr:col>22</xdr:col>
      <xdr:colOff>165100</xdr:colOff>
      <xdr:row>37</xdr:row>
      <xdr:rowOff>227406</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725050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212183</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73368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128249</xdr:rowOff>
    </xdr:from>
    <xdr:to>
      <xdr:col>19</xdr:col>
      <xdr:colOff>38100</xdr:colOff>
      <xdr:row>37</xdr:row>
      <xdr:rowOff>229849</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72529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214626</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73393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144449</xdr:rowOff>
    </xdr:from>
    <xdr:to>
      <xdr:col>15</xdr:col>
      <xdr:colOff>101600</xdr:colOff>
      <xdr:row>37</xdr:row>
      <xdr:rowOff>246049</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72691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230826</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7355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1,213
1,204
196.73
2,714,245
2,624,103
81,522
1,330,319
2,428,839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107,754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129078</xdr:rowOff>
    </xdr:from>
    <xdr:to>
      <xdr:col>24</xdr:col>
      <xdr:colOff>62865</xdr:colOff>
      <xdr:row>38</xdr:row>
      <xdr:rowOff>1070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444028"/>
          <a:ext cx="1270" cy="10721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4897</xdr:rowOff>
    </xdr:from>
    <xdr:ext cx="599010" cy="259045"/>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199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1070</xdr:rowOff>
    </xdr:from>
    <xdr:to>
      <xdr:col>24</xdr:col>
      <xdr:colOff>152400</xdr:colOff>
      <xdr:row>38</xdr:row>
      <xdr:rowOff>1070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75755</xdr:rowOff>
    </xdr:from>
    <xdr:ext cx="599010" cy="2590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2192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675,576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129078</xdr:rowOff>
    </xdr:from>
    <xdr:to>
      <xdr:col>24</xdr:col>
      <xdr:colOff>152400</xdr:colOff>
      <xdr:row>31</xdr:row>
      <xdr:rowOff>129078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4440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96670</xdr:rowOff>
    </xdr:from>
    <xdr:to>
      <xdr:col>24</xdr:col>
      <xdr:colOff>63500</xdr:colOff>
      <xdr:row>34</xdr:row>
      <xdr:rowOff>100724</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3797300" y="5925970"/>
          <a:ext cx="838200" cy="4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29602</xdr:rowOff>
    </xdr:from>
    <xdr:ext cx="599010" cy="259045"/>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0180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51175</xdr:rowOff>
    </xdr:from>
    <xdr:to>
      <xdr:col>24</xdr:col>
      <xdr:colOff>114300</xdr:colOff>
      <xdr:row>36</xdr:row>
      <xdr:rowOff>152775</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233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96670</xdr:rowOff>
    </xdr:from>
    <xdr:to>
      <xdr:col>19</xdr:col>
      <xdr:colOff>177800</xdr:colOff>
      <xdr:row>34</xdr:row>
      <xdr:rowOff>122332</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5925970"/>
          <a:ext cx="889000" cy="25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67206</xdr:rowOff>
    </xdr:from>
    <xdr:to>
      <xdr:col>20</xdr:col>
      <xdr:colOff>38100</xdr:colOff>
      <xdr:row>36</xdr:row>
      <xdr:rowOff>168806</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39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159933</xdr:rowOff>
    </xdr:from>
    <xdr:ext cx="599010" cy="2590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795" y="6332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122332</xdr:rowOff>
    </xdr:from>
    <xdr:to>
      <xdr:col>15</xdr:col>
      <xdr:colOff>50800</xdr:colOff>
      <xdr:row>35</xdr:row>
      <xdr:rowOff>50316</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5951632"/>
          <a:ext cx="889000" cy="99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81093</xdr:rowOff>
    </xdr:from>
    <xdr:to>
      <xdr:col>15</xdr:col>
      <xdr:colOff>101600</xdr:colOff>
      <xdr:row>37</xdr:row>
      <xdr:rowOff>11243</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253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2370</xdr:rowOff>
    </xdr:from>
    <xdr:ext cx="599010"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795" y="6346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50316</xdr:rowOff>
    </xdr:from>
    <xdr:to>
      <xdr:col>10</xdr:col>
      <xdr:colOff>114300</xdr:colOff>
      <xdr:row>35</xdr:row>
      <xdr:rowOff>116724</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051066"/>
          <a:ext cx="889000" cy="664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130722</xdr:rowOff>
    </xdr:from>
    <xdr:to>
      <xdr:col>10</xdr:col>
      <xdr:colOff>165100</xdr:colOff>
      <xdr:row>37</xdr:row>
      <xdr:rowOff>60872</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02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51999</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795" y="6395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144714</xdr:rowOff>
    </xdr:from>
    <xdr:to>
      <xdr:col>6</xdr:col>
      <xdr:colOff>38100</xdr:colOff>
      <xdr:row>37</xdr:row>
      <xdr:rowOff>74864</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6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37</xdr:row>
      <xdr:rowOff>65991</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795" y="64096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49924</xdr:rowOff>
    </xdr:from>
    <xdr:to>
      <xdr:col>24</xdr:col>
      <xdr:colOff>114300</xdr:colOff>
      <xdr:row>34</xdr:row>
      <xdr:rowOff>151524</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879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72801</xdr:rowOff>
    </xdr:from>
    <xdr:ext cx="599010" cy="2590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7306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420,460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45870</xdr:rowOff>
    </xdr:from>
    <xdr:to>
      <xdr:col>20</xdr:col>
      <xdr:colOff>38100</xdr:colOff>
      <xdr:row>34</xdr:row>
      <xdr:rowOff>147470</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587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32</xdr:row>
      <xdr:rowOff>163997</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5650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422,588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71532</xdr:rowOff>
    </xdr:from>
    <xdr:to>
      <xdr:col>15</xdr:col>
      <xdr:colOff>101600</xdr:colOff>
      <xdr:row>35</xdr:row>
      <xdr:rowOff>1682</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59008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18209</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56760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170966</xdr:rowOff>
    </xdr:from>
    <xdr:to>
      <xdr:col>10</xdr:col>
      <xdr:colOff>165100</xdr:colOff>
      <xdr:row>35</xdr:row>
      <xdr:rowOff>101116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000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117643</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5775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65924</xdr:rowOff>
    </xdr:from>
    <xdr:to>
      <xdr:col>6</xdr:col>
      <xdr:colOff>38100</xdr:colOff>
      <xdr:row>35</xdr:row>
      <xdr:rowOff>167524</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066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34</xdr:row>
      <xdr:rowOff>12601</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5841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77,164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21970</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47610</xdr:rowOff>
    </xdr:from>
    <xdr:to>
      <xdr:col>24</xdr:col>
      <xdr:colOff>62865</xdr:colOff>
      <xdr:row>59</xdr:row>
      <xdr:rowOff>1943</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791560"/>
          <a:ext cx="1270" cy="13259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5770</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213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89,048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1943</xdr:rowOff>
    </xdr:from>
    <xdr:to>
      <xdr:col>24</xdr:col>
      <xdr:colOff>152400</xdr:colOff>
      <xdr:row>59</xdr:row>
      <xdr:rowOff>1943</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174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165737</xdr:rowOff>
    </xdr:from>
    <xdr:ext cx="690189"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56678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1,307,097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47610</xdr:rowOff>
    </xdr:from>
    <xdr:to>
      <xdr:col>24</xdr:col>
      <xdr:colOff>152400</xdr:colOff>
      <xdr:row>51</xdr:row>
      <xdr:rowOff>47610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791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135727</xdr:rowOff>
    </xdr:from>
    <xdr:to>
      <xdr:col>24</xdr:col>
      <xdr:colOff>63500</xdr:colOff>
      <xdr:row>57</xdr:row>
      <xdr:rowOff>27039</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736927"/>
          <a:ext cx="838200" cy="62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85667</xdr:rowOff>
    </xdr:from>
    <xdr:ext cx="599010"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8583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260,652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107240</xdr:rowOff>
    </xdr:from>
    <xdr:to>
      <xdr:col>24</xdr:col>
      <xdr:colOff>114300</xdr:colOff>
      <xdr:row>58</xdr:row>
      <xdr:rowOff>37390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7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27039</xdr:rowOff>
    </xdr:from>
    <xdr:to>
      <xdr:col>19</xdr:col>
      <xdr:colOff>177800</xdr:colOff>
      <xdr:row>57</xdr:row>
      <xdr:rowOff>27910</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9799689"/>
          <a:ext cx="889000" cy="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136166</xdr:rowOff>
    </xdr:from>
    <xdr:to>
      <xdr:col>20</xdr:col>
      <xdr:colOff>38100</xdr:colOff>
      <xdr:row>58</xdr:row>
      <xdr:rowOff>66316</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908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57443</xdr:rowOff>
    </xdr:from>
    <xdr:ext cx="599010"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795" y="10001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128051</xdr:rowOff>
    </xdr:from>
    <xdr:to>
      <xdr:col>15</xdr:col>
      <xdr:colOff>50800</xdr:colOff>
      <xdr:row>57</xdr:row>
      <xdr:rowOff>27910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729251"/>
          <a:ext cx="889000" cy="713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147348</xdr:rowOff>
    </xdr:from>
    <xdr:to>
      <xdr:col>15</xdr:col>
      <xdr:colOff>101600</xdr:colOff>
      <xdr:row>58</xdr:row>
      <xdr:rowOff>77498</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919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68625</xdr:rowOff>
    </xdr:from>
    <xdr:ext cx="599010"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795" y="100127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128051</xdr:rowOff>
    </xdr:from>
    <xdr:to>
      <xdr:col>10</xdr:col>
      <xdr:colOff>114300</xdr:colOff>
      <xdr:row>57</xdr:row>
      <xdr:rowOff>58240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729251"/>
          <a:ext cx="889000" cy="101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152057</xdr:rowOff>
    </xdr:from>
    <xdr:to>
      <xdr:col>10</xdr:col>
      <xdr:colOff>165100</xdr:colOff>
      <xdr:row>58</xdr:row>
      <xdr:rowOff>82207</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9247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73334</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795" y="10017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156969</xdr:rowOff>
    </xdr:from>
    <xdr:to>
      <xdr:col>6</xdr:col>
      <xdr:colOff>38100</xdr:colOff>
      <xdr:row>58</xdr:row>
      <xdr:rowOff>87119</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29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78246</xdr:rowOff>
    </xdr:from>
    <xdr:ext cx="59901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795" y="10022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84927</xdr:rowOff>
    </xdr:from>
    <xdr:to>
      <xdr:col>24</xdr:col>
      <xdr:colOff>114300</xdr:colOff>
      <xdr:row>57</xdr:row>
      <xdr:rowOff>15077</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686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107804</xdr:rowOff>
    </xdr:from>
    <xdr:ext cx="599010"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5375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438,650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147689</xdr:rowOff>
    </xdr:from>
    <xdr:to>
      <xdr:col>20</xdr:col>
      <xdr:colOff>38100</xdr:colOff>
      <xdr:row>57</xdr:row>
      <xdr:rowOff>77839</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748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94366</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795" y="9524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148560</xdr:rowOff>
    </xdr:from>
    <xdr:to>
      <xdr:col>15</xdr:col>
      <xdr:colOff>101600</xdr:colOff>
      <xdr:row>57</xdr:row>
      <xdr:rowOff>78710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49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95237</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795" y="95249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77251</xdr:rowOff>
    </xdr:from>
    <xdr:to>
      <xdr:col>10</xdr:col>
      <xdr:colOff>165100</xdr:colOff>
      <xdr:row>57</xdr:row>
      <xdr:rowOff>7401</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678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23928</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795" y="9453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7440</xdr:rowOff>
    </xdr:from>
    <xdr:to>
      <xdr:col>6</xdr:col>
      <xdr:colOff>38100</xdr:colOff>
      <xdr:row>57</xdr:row>
      <xdr:rowOff>109040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78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125567</xdr:rowOff>
    </xdr:from>
    <xdr:ext cx="599010"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795" y="95553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54627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135603</xdr:rowOff>
    </xdr:from>
    <xdr:to>
      <xdr:col>24</xdr:col>
      <xdr:colOff>62865</xdr:colOff>
      <xdr:row>78</xdr:row>
      <xdr:rowOff>25400</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137103"/>
          <a:ext cx="1270" cy="12613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29227</xdr:rowOff>
    </xdr:from>
    <xdr:ext cx="249299" cy="259045"/>
    <xdr:sp macro=""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25400</xdr:rowOff>
    </xdr:from>
    <xdr:to>
      <xdr:col>24</xdr:col>
      <xdr:colOff>152400</xdr:colOff>
      <xdr:row>78</xdr:row>
      <xdr:rowOff>25400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82280</xdr:rowOff>
    </xdr:from>
    <xdr:ext cx="599010" cy="259045"/>
    <xdr:sp macro=""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1912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220,717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135603</xdr:rowOff>
    </xdr:from>
    <xdr:to>
      <xdr:col>24</xdr:col>
      <xdr:colOff>152400</xdr:colOff>
      <xdr:row>70</xdr:row>
      <xdr:rowOff>135603</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1371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98272</xdr:rowOff>
    </xdr:from>
    <xdr:to>
      <xdr:col>24</xdr:col>
      <xdr:colOff>63500</xdr:colOff>
      <xdr:row>77</xdr:row>
      <xdr:rowOff>107434</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299922"/>
          <a:ext cx="838200" cy="91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117017</xdr:rowOff>
    </xdr:from>
    <xdr:ext cx="534377" cy="259045"/>
    <xdr:sp macro=""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29757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94140</xdr:rowOff>
    </xdr:from>
    <xdr:to>
      <xdr:col>24</xdr:col>
      <xdr:colOff>114300</xdr:colOff>
      <xdr:row>77</xdr:row>
      <xdr:rowOff>24290</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124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104158</xdr:rowOff>
    </xdr:from>
    <xdr:to>
      <xdr:col>19</xdr:col>
      <xdr:colOff>177800</xdr:colOff>
      <xdr:row>77</xdr:row>
      <xdr:rowOff>107434</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305808"/>
          <a:ext cx="889000" cy="3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108000</xdr:rowOff>
    </xdr:from>
    <xdr:to>
      <xdr:col>20</xdr:col>
      <xdr:colOff>38100</xdr:colOff>
      <xdr:row>77</xdr:row>
      <xdr:rowOff>38150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13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54677</xdr:rowOff>
    </xdr:from>
    <xdr:ext cx="534377" cy="259045"/>
    <xdr:sp macro=""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30111" y="1291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104158</xdr:rowOff>
    </xdr:from>
    <xdr:to>
      <xdr:col>15</xdr:col>
      <xdr:colOff>50800</xdr:colOff>
      <xdr:row>77</xdr:row>
      <xdr:rowOff>129167</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305808"/>
          <a:ext cx="889000" cy="25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130603</xdr:rowOff>
    </xdr:from>
    <xdr:to>
      <xdr:col>15</xdr:col>
      <xdr:colOff>101600</xdr:colOff>
      <xdr:row>77</xdr:row>
      <xdr:rowOff>60753</xdr:rowOff>
    </xdr:to>
    <xdr:sp macro=""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160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75</xdr:row>
      <xdr:rowOff>77279</xdr:rowOff>
    </xdr:from>
    <xdr:ext cx="534377" cy="259045"/>
    <xdr:sp macro=""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41111" y="12936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128578</xdr:rowOff>
    </xdr:from>
    <xdr:to>
      <xdr:col>10</xdr:col>
      <xdr:colOff>114300</xdr:colOff>
      <xdr:row>77</xdr:row>
      <xdr:rowOff>129167</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a:off x="1130300" y="13330228"/>
          <a:ext cx="889000" cy="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3781</xdr:rowOff>
    </xdr:from>
    <xdr:to>
      <xdr:col>10</xdr:col>
      <xdr:colOff>165100</xdr:colOff>
      <xdr:row>77</xdr:row>
      <xdr:rowOff>105381</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2054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121908</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52111" y="12980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163058</xdr:rowOff>
    </xdr:from>
    <xdr:to>
      <xdr:col>6</xdr:col>
      <xdr:colOff>38100</xdr:colOff>
      <xdr:row>77</xdr:row>
      <xdr:rowOff>93208</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19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109734</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63111" y="12968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47472</xdr:rowOff>
    </xdr:from>
    <xdr:to>
      <xdr:col>24</xdr:col>
      <xdr:colOff>114300</xdr:colOff>
      <xdr:row>77</xdr:row>
      <xdr:rowOff>149072</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4584700" y="132491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133849</xdr:rowOff>
    </xdr:from>
    <xdr:ext cx="534377" cy="259045"/>
    <xdr:sp macro=""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1640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56634</xdr:rowOff>
    </xdr:from>
    <xdr:to>
      <xdr:col>20</xdr:col>
      <xdr:colOff>38100</xdr:colOff>
      <xdr:row>77</xdr:row>
      <xdr:rowOff>158234</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3746500" y="13258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77</xdr:row>
      <xdr:rowOff>149361</xdr:rowOff>
    </xdr:from>
    <xdr:ext cx="534377"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30111" y="13351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53358</xdr:rowOff>
    </xdr:from>
    <xdr:to>
      <xdr:col>15</xdr:col>
      <xdr:colOff>101600</xdr:colOff>
      <xdr:row>77</xdr:row>
      <xdr:rowOff>154958</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2857500" y="13255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77</xdr:row>
      <xdr:rowOff>146085</xdr:rowOff>
    </xdr:from>
    <xdr:ext cx="534377"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41111" y="13347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78367</xdr:rowOff>
    </xdr:from>
    <xdr:to>
      <xdr:col>10</xdr:col>
      <xdr:colOff>165100</xdr:colOff>
      <xdr:row>78</xdr:row>
      <xdr:rowOff>8517</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968500" y="13280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77</xdr:row>
      <xdr:rowOff>171094</xdr:rowOff>
    </xdr:from>
    <xdr:ext cx="534377"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52111" y="13372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77778</xdr:rowOff>
    </xdr:from>
    <xdr:to>
      <xdr:col>6</xdr:col>
      <xdr:colOff>38100</xdr:colOff>
      <xdr:row>78</xdr:row>
      <xdr:rowOff>7928</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079500" y="132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77</xdr:row>
      <xdr:rowOff>170505</xdr:rowOff>
    </xdr:from>
    <xdr:ext cx="534377"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63111" y="133721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扶助費グラフ枠">
          <a:extLst>
            <a:ext uri="{FF2B5EF4-FFF2-40B4-BE49-F238E27FC236}">
              <a16:creationId xmlns:a16="http://schemas.microsoft.com/office/drawing/2014/main" id="{00000000-0008-0000-06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82694</xdr:rowOff>
    </xdr:from>
    <xdr:to>
      <xdr:col>24</xdr:col>
      <xdr:colOff>62865</xdr:colOff>
      <xdr:row>97</xdr:row>
      <xdr:rowOff>140105</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flipV="1">
          <a:off x="4633595" y="15513194"/>
          <a:ext cx="1270" cy="12575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143932</xdr:rowOff>
    </xdr:from>
    <xdr:ext cx="534377" cy="259045"/>
    <xdr:sp macro="" textlink="">
      <xdr:nvSpPr>
        <xdr:cNvPr id="225" name="扶助費最小値テキスト">
          <a:extLst>
            <a:ext uri="{FF2B5EF4-FFF2-40B4-BE49-F238E27FC236}">
              <a16:creationId xmlns:a16="http://schemas.microsoft.com/office/drawing/2014/main" id="{00000000-0008-0000-0600-0000E1000000}"/>
            </a:ext>
          </a:extLst>
        </xdr:cNvPr>
        <xdr:cNvSpPr txBox="1"/>
      </xdr:nvSpPr>
      <xdr:spPr>
        <a:xfrm>
          <a:off x="4686300" y="16774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97</xdr:row>
      <xdr:rowOff>140105</xdr:rowOff>
    </xdr:from>
    <xdr:to>
      <xdr:col>24</xdr:col>
      <xdr:colOff>152400</xdr:colOff>
      <xdr:row>97</xdr:row>
      <xdr:rowOff>140105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67707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29371</xdr:rowOff>
    </xdr:from>
    <xdr:ext cx="599010" cy="259045"/>
    <xdr:sp macro="" textlink="">
      <xdr:nvSpPr>
        <xdr:cNvPr id="227" name="扶助費最大値テキスト">
          <a:extLst>
            <a:ext uri="{FF2B5EF4-FFF2-40B4-BE49-F238E27FC236}">
              <a16:creationId xmlns:a16="http://schemas.microsoft.com/office/drawing/2014/main" id="{00000000-0008-0000-0600-0000E3000000}"/>
            </a:ext>
          </a:extLst>
        </xdr:cNvPr>
        <xdr:cNvSpPr txBox="1"/>
      </xdr:nvSpPr>
      <xdr:spPr>
        <a:xfrm>
          <a:off x="4686300" y="15288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197,481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82694</xdr:rowOff>
    </xdr:from>
    <xdr:to>
      <xdr:col>24</xdr:col>
      <xdr:colOff>152400</xdr:colOff>
      <xdr:row>90</xdr:row>
      <xdr:rowOff>82694</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5513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1564</xdr:rowOff>
    </xdr:from>
    <xdr:to>
      <xdr:col>24</xdr:col>
      <xdr:colOff>63500</xdr:colOff>
      <xdr:row>97</xdr:row>
      <xdr:rowOff>72377</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3797300" y="16632214"/>
          <a:ext cx="838200" cy="70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48310</xdr:rowOff>
    </xdr:from>
    <xdr:ext cx="534377" cy="259045"/>
    <xdr:sp macro="" textlink="">
      <xdr:nvSpPr>
        <xdr:cNvPr id="230" name="扶助費平均値テキスト">
          <a:extLst>
            <a:ext uri="{FF2B5EF4-FFF2-40B4-BE49-F238E27FC236}">
              <a16:creationId xmlns:a16="http://schemas.microsoft.com/office/drawing/2014/main" id="{00000000-0008-0000-0600-0000E6000000}"/>
            </a:ext>
          </a:extLst>
        </xdr:cNvPr>
        <xdr:cNvSpPr txBox="1"/>
      </xdr:nvSpPr>
      <xdr:spPr>
        <a:xfrm>
          <a:off x="4686300" y="161646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25433</xdr:rowOff>
    </xdr:from>
    <xdr:to>
      <xdr:col>24</xdr:col>
      <xdr:colOff>114300</xdr:colOff>
      <xdr:row>95</xdr:row>
      <xdr:rowOff>127033</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4584700" y="16313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1564</xdr:rowOff>
    </xdr:from>
    <xdr:to>
      <xdr:col>19</xdr:col>
      <xdr:colOff>177800</xdr:colOff>
      <xdr:row>98</xdr:row>
      <xdr:rowOff>25651</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2908300" y="16632214"/>
          <a:ext cx="889000" cy="195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133783</xdr:rowOff>
    </xdr:from>
    <xdr:to>
      <xdr:col>20</xdr:col>
      <xdr:colOff>38100</xdr:colOff>
      <xdr:row>95</xdr:row>
      <xdr:rowOff>63933</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3746500" y="162500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80460</xdr:rowOff>
    </xdr:from>
    <xdr:ext cx="534377" cy="259045"/>
    <xdr:sp macro="" textlink="">
      <xdr:nvSpPr>
        <xdr:cNvPr id="234" name="テキスト ボックス 233">
          <a:extLst>
            <a:ext uri="{FF2B5EF4-FFF2-40B4-BE49-F238E27FC236}">
              <a16:creationId xmlns:a16="http://schemas.microsoft.com/office/drawing/2014/main" id="{00000000-0008-0000-0600-0000EA000000}"/>
            </a:ext>
          </a:extLst>
        </xdr:cNvPr>
        <xdr:cNvSpPr txBox="1"/>
      </xdr:nvSpPr>
      <xdr:spPr>
        <a:xfrm>
          <a:off x="3530111" y="16025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163703</xdr:rowOff>
    </xdr:from>
    <xdr:to>
      <xdr:col>15</xdr:col>
      <xdr:colOff>50800</xdr:colOff>
      <xdr:row>98</xdr:row>
      <xdr:rowOff>25651</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2019300" y="16794353"/>
          <a:ext cx="889000" cy="33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133705</xdr:rowOff>
    </xdr:from>
    <xdr:to>
      <xdr:col>15</xdr:col>
      <xdr:colOff>101600</xdr:colOff>
      <xdr:row>96</xdr:row>
      <xdr:rowOff>63855</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2857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80382</xdr:rowOff>
    </xdr:from>
    <xdr:ext cx="534377" cy="259045"/>
    <xdr:sp macro=""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2641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148044</xdr:rowOff>
    </xdr:from>
    <xdr:to>
      <xdr:col>10</xdr:col>
      <xdr:colOff>114300</xdr:colOff>
      <xdr:row>97</xdr:row>
      <xdr:rowOff>163703</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1130300" y="16778694"/>
          <a:ext cx="889000" cy="15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160643</xdr:rowOff>
    </xdr:from>
    <xdr:to>
      <xdr:col>10</xdr:col>
      <xdr:colOff>165100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968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107320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1752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7603</xdr:rowOff>
    </xdr:from>
    <xdr:to>
      <xdr:col>6</xdr:col>
      <xdr:colOff>38100</xdr:colOff>
      <xdr:row>96</xdr:row>
      <xdr:rowOff>109203</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079500" y="16466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125730</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863111" y="162420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21577</xdr:rowOff>
    </xdr:from>
    <xdr:to>
      <xdr:col>24</xdr:col>
      <xdr:colOff>114300</xdr:colOff>
      <xdr:row>97</xdr:row>
      <xdr:rowOff>123177</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4584700" y="16652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107954</xdr:rowOff>
    </xdr:from>
    <xdr:ext cx="534377" cy="259045"/>
    <xdr:sp macro="" textlink="">
      <xdr:nvSpPr>
        <xdr:cNvPr id="249" name="扶助費該当値テキスト">
          <a:extLst>
            <a:ext uri="{FF2B5EF4-FFF2-40B4-BE49-F238E27FC236}">
              <a16:creationId xmlns:a16="http://schemas.microsoft.com/office/drawing/2014/main" id="{00000000-0008-0000-0600-0000F9000000}"/>
            </a:ext>
          </a:extLst>
        </xdr:cNvPr>
        <xdr:cNvSpPr txBox="1"/>
      </xdr:nvSpPr>
      <xdr:spPr>
        <a:xfrm>
          <a:off x="4686300" y="16567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122214</xdr:rowOff>
    </xdr:from>
    <xdr:to>
      <xdr:col>20</xdr:col>
      <xdr:colOff>38100</xdr:colOff>
      <xdr:row>97</xdr:row>
      <xdr:rowOff>52364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3746500" y="16581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43491</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3530111" y="16674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146301</xdr:rowOff>
    </xdr:from>
    <xdr:to>
      <xdr:col>15</xdr:col>
      <xdr:colOff>101600</xdr:colOff>
      <xdr:row>98</xdr:row>
      <xdr:rowOff>76451</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2857500" y="167769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67578</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2641111" y="168696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112903</xdr:rowOff>
    </xdr:from>
    <xdr:to>
      <xdr:col>10</xdr:col>
      <xdr:colOff>165100</xdr:colOff>
      <xdr:row>98</xdr:row>
      <xdr:rowOff>43053</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968500" y="167435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34180</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752111" y="168362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97244</xdr:rowOff>
    </xdr:from>
    <xdr:to>
      <xdr:col>6</xdr:col>
      <xdr:colOff>38100</xdr:colOff>
      <xdr:row>98</xdr:row>
      <xdr:rowOff>27394</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079500" y="16727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18521</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863111" y="16820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56,583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6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補助費等グラフ枠">
          <a:extLst>
            <a:ext uri="{FF2B5EF4-FFF2-40B4-BE49-F238E27FC236}">
              <a16:creationId xmlns:a16="http://schemas.microsoft.com/office/drawing/2014/main" id="{00000000-0008-0000-0600-000018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4056</xdr:rowOff>
    </xdr:from>
    <xdr:to>
      <xdr:col>54</xdr:col>
      <xdr:colOff>189865</xdr:colOff>
      <xdr:row>38</xdr:row>
      <xdr:rowOff>55600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flipV="1">
          <a:off x="10475595" y="5319006"/>
          <a:ext cx="1270" cy="1251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59427</xdr:rowOff>
    </xdr:from>
    <xdr:ext cx="534377" cy="259045"/>
    <xdr:sp macro="" textlink="">
      <xdr:nvSpPr>
        <xdr:cNvPr id="282" name="補助費等最小値テキスト">
          <a:extLst>
            <a:ext uri="{FF2B5EF4-FFF2-40B4-BE49-F238E27FC236}">
              <a16:creationId xmlns:a16="http://schemas.microsoft.com/office/drawing/2014/main" id="{00000000-0008-0000-0600-00001A010000}"/>
            </a:ext>
          </a:extLst>
        </xdr:cNvPr>
        <xdr:cNvSpPr txBox="1"/>
      </xdr:nvSpPr>
      <xdr:spPr>
        <a:xfrm>
          <a:off x="10528300" y="657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55600</xdr:rowOff>
    </xdr:from>
    <xdr:to>
      <xdr:col>55</xdr:col>
      <xdr:colOff>88900</xdr:colOff>
      <xdr:row>38</xdr:row>
      <xdr:rowOff>55600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10388600" y="657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122183</xdr:rowOff>
    </xdr:from>
    <xdr:ext cx="599010" cy="259045"/>
    <xdr:sp macro="" textlink="">
      <xdr:nvSpPr>
        <xdr:cNvPr id="284" name="補助費等最大値テキスト">
          <a:extLst>
            <a:ext uri="{FF2B5EF4-FFF2-40B4-BE49-F238E27FC236}">
              <a16:creationId xmlns:a16="http://schemas.microsoft.com/office/drawing/2014/main" id="{00000000-0008-0000-0600-00001C010000}"/>
            </a:ext>
          </a:extLst>
        </xdr:cNvPr>
        <xdr:cNvSpPr txBox="1"/>
      </xdr:nvSpPr>
      <xdr:spPr>
        <a:xfrm>
          <a:off x="10528300" y="5094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741,204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4056</xdr:rowOff>
    </xdr:from>
    <xdr:to>
      <xdr:col>55</xdr:col>
      <xdr:colOff>88900</xdr:colOff>
      <xdr:row>31</xdr:row>
      <xdr:rowOff>4056</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5319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58575</xdr:rowOff>
    </xdr:from>
    <xdr:to>
      <xdr:col>55</xdr:col>
      <xdr:colOff>0</xdr:colOff>
      <xdr:row>35</xdr:row>
      <xdr:rowOff>169005</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9639300" y="6059325"/>
          <a:ext cx="838200" cy="110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164634</xdr:rowOff>
    </xdr:from>
    <xdr:ext cx="599010" cy="259045"/>
    <xdr:sp macro="" textlink="">
      <xdr:nvSpPr>
        <xdr:cNvPr id="287" name="補助費等平均値テキスト">
          <a:extLst>
            <a:ext uri="{FF2B5EF4-FFF2-40B4-BE49-F238E27FC236}">
              <a16:creationId xmlns:a16="http://schemas.microsoft.com/office/drawing/2014/main" id="{00000000-0008-0000-0600-00001F010000}"/>
            </a:ext>
          </a:extLst>
        </xdr:cNvPr>
        <xdr:cNvSpPr txBox="1"/>
      </xdr:nvSpPr>
      <xdr:spPr>
        <a:xfrm>
          <a:off x="10528300" y="61653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258,920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14757</xdr:rowOff>
    </xdr:from>
    <xdr:to>
      <xdr:col>55</xdr:col>
      <xdr:colOff>50800</xdr:colOff>
      <xdr:row>36</xdr:row>
      <xdr:rowOff>116357</xdr:rowOff>
    </xdr:to>
    <xdr:sp macro="" textlink="">
      <xdr:nvSpPr>
        <xdr:cNvPr id="288" name="フローチャート: 判断 287">
          <a:extLst>
            <a:ext uri="{FF2B5EF4-FFF2-40B4-BE49-F238E27FC236}">
              <a16:creationId xmlns:a16="http://schemas.microsoft.com/office/drawing/2014/main" id="{00000000-0008-0000-0600-000020010000}"/>
            </a:ext>
          </a:extLst>
        </xdr:cNvPr>
        <xdr:cNvSpPr/>
      </xdr:nvSpPr>
      <xdr:spPr>
        <a:xfrm>
          <a:off x="10426700" y="6186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20352</xdr:rowOff>
    </xdr:from>
    <xdr:to>
      <xdr:col>50</xdr:col>
      <xdr:colOff>114300</xdr:colOff>
      <xdr:row>35</xdr:row>
      <xdr:rowOff>169005</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8750300" y="6021102"/>
          <a:ext cx="889000" cy="148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55259</xdr:rowOff>
    </xdr:from>
    <xdr:to>
      <xdr:col>50</xdr:col>
      <xdr:colOff>165100</xdr:colOff>
      <xdr:row>36</xdr:row>
      <xdr:rowOff>156859</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9588500" y="6227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147986</xdr:rowOff>
    </xdr:from>
    <xdr:ext cx="599010"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9339795" y="63201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35</xdr:row>
      <xdr:rowOff>20352</xdr:rowOff>
    </xdr:from>
    <xdr:to>
      <xdr:col>45</xdr:col>
      <xdr:colOff>177800</xdr:colOff>
      <xdr:row>36</xdr:row>
      <xdr:rowOff>131373</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7861300" y="6021102"/>
          <a:ext cx="889000" cy="282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35</xdr:row>
      <xdr:rowOff>37204</xdr:rowOff>
    </xdr:from>
    <xdr:to>
      <xdr:col>46</xdr:col>
      <xdr:colOff>38100</xdr:colOff>
      <xdr:row>35</xdr:row>
      <xdr:rowOff>138804</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8699500" y="6037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129931</xdr:rowOff>
    </xdr:from>
    <xdr:ext cx="599010" cy="259045"/>
    <xdr:sp macro=""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8450795" y="61306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39939</xdr:rowOff>
    </xdr:from>
    <xdr:to>
      <xdr:col>41</xdr:col>
      <xdr:colOff>50800</xdr:colOff>
      <xdr:row>36</xdr:row>
      <xdr:rowOff>131373</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6972300" y="6212139"/>
          <a:ext cx="889000" cy="91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129282</xdr:rowOff>
    </xdr:from>
    <xdr:to>
      <xdr:col>41</xdr:col>
      <xdr:colOff>101600</xdr:colOff>
      <xdr:row>37</xdr:row>
      <xdr:rowOff>59432</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7810500" y="6301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50559</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7561795" y="63942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148155</xdr:rowOff>
    </xdr:from>
    <xdr:to>
      <xdr:col>36</xdr:col>
      <xdr:colOff>165100</xdr:colOff>
      <xdr:row>37</xdr:row>
      <xdr:rowOff>78305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69215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69432</xdr:rowOff>
    </xdr:from>
    <xdr:ext cx="59901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6672795" y="641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7775</xdr:rowOff>
    </xdr:from>
    <xdr:to>
      <xdr:col>55</xdr:col>
      <xdr:colOff>50800</xdr:colOff>
      <xdr:row>35</xdr:row>
      <xdr:rowOff>109375</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10426700" y="600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34</xdr:row>
      <xdr:rowOff>30652</xdr:rowOff>
    </xdr:from>
    <xdr:ext cx="599010" cy="259045"/>
    <xdr:sp macro="" textlink="">
      <xdr:nvSpPr>
        <xdr:cNvPr id="306" name="補助費等該当値テキスト">
          <a:extLst>
            <a:ext uri="{FF2B5EF4-FFF2-40B4-BE49-F238E27FC236}">
              <a16:creationId xmlns:a16="http://schemas.microsoft.com/office/drawing/2014/main" id="{00000000-0008-0000-0600-000032010000}"/>
            </a:ext>
          </a:extLst>
        </xdr:cNvPr>
        <xdr:cNvSpPr txBox="1"/>
      </xdr:nvSpPr>
      <xdr:spPr>
        <a:xfrm>
          <a:off x="10528300" y="5859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35</xdr:row>
      <xdr:rowOff>118205</xdr:rowOff>
    </xdr:from>
    <xdr:to>
      <xdr:col>50</xdr:col>
      <xdr:colOff>165100</xdr:colOff>
      <xdr:row>36</xdr:row>
      <xdr:rowOff>48355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9588500" y="6118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64882</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9339795" y="5894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34</xdr:row>
      <xdr:rowOff>141002</xdr:rowOff>
    </xdr:from>
    <xdr:to>
      <xdr:col>46</xdr:col>
      <xdr:colOff>38100</xdr:colOff>
      <xdr:row>35</xdr:row>
      <xdr:rowOff>71152</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8699500" y="59703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33</xdr:row>
      <xdr:rowOff>87679</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450795" y="5745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372,650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80573</xdr:rowOff>
    </xdr:from>
    <xdr:to>
      <xdr:col>41</xdr:col>
      <xdr:colOff>101600</xdr:colOff>
      <xdr:row>37</xdr:row>
      <xdr:rowOff>10723</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7810500" y="6252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27250</xdr:rowOff>
    </xdr:from>
    <xdr:ext cx="59901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7561795" y="6028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160589</xdr:rowOff>
    </xdr:from>
    <xdr:to>
      <xdr:col>36</xdr:col>
      <xdr:colOff>165100</xdr:colOff>
      <xdr:row>36</xdr:row>
      <xdr:rowOff>90739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6921500" y="6161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107266</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6672795" y="5936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a:extLst>
            <a:ext uri="{FF2B5EF4-FFF2-40B4-BE49-F238E27FC236}">
              <a16:creationId xmlns:a16="http://schemas.microsoft.com/office/drawing/2014/main" id="{00000000-0008-0000-0600-000043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a:extLst>
            <a:ext uri="{FF2B5EF4-FFF2-40B4-BE49-F238E27FC236}">
              <a16:creationId xmlns:a16="http://schemas.microsoft.com/office/drawing/2014/main" id="{00000000-0008-0000-0600-000044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53</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50</xdr:row>
      <xdr:rowOff>111777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普通建設事業費グラフ枠">
          <a:extLst>
            <a:ext uri="{FF2B5EF4-FFF2-40B4-BE49-F238E27FC236}">
              <a16:creationId xmlns:a16="http://schemas.microsoft.com/office/drawing/2014/main" id="{00000000-0008-0000-0600-00004D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91297</xdr:rowOff>
    </xdr:from>
    <xdr:to>
      <xdr:col>54</xdr:col>
      <xdr:colOff>189865</xdr:colOff>
      <xdr:row>58</xdr:row>
      <xdr:rowOff>15557</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flipV="1">
          <a:off x="10475595" y="8663797"/>
          <a:ext cx="1270" cy="129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19384</xdr:rowOff>
    </xdr:from>
    <xdr:ext cx="534377" cy="259045"/>
    <xdr:sp macro="" textlink="">
      <xdr:nvSpPr>
        <xdr:cNvPr id="335" name="普通建設事業費最小値テキスト">
          <a:extLst>
            <a:ext uri="{FF2B5EF4-FFF2-40B4-BE49-F238E27FC236}">
              <a16:creationId xmlns:a16="http://schemas.microsoft.com/office/drawing/2014/main" id="{00000000-0008-0000-0600-00004F010000}"/>
            </a:ext>
          </a:extLst>
        </xdr:cNvPr>
        <xdr:cNvSpPr txBox="1"/>
      </xdr:nvSpPr>
      <xdr:spPr>
        <a:xfrm>
          <a:off x="10528300" y="9963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15557</xdr:rowOff>
    </xdr:from>
    <xdr:to>
      <xdr:col>55</xdr:col>
      <xdr:colOff>88900</xdr:colOff>
      <xdr:row>58</xdr:row>
      <xdr:rowOff>15557</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9959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37974</xdr:rowOff>
    </xdr:from>
    <xdr:ext cx="690189" cy="259045"/>
    <xdr:sp macro="" textlink="">
      <xdr:nvSpPr>
        <xdr:cNvPr id="337" name="普通建設事業費最大値テキスト">
          <a:extLst>
            <a:ext uri="{FF2B5EF4-FFF2-40B4-BE49-F238E27FC236}">
              <a16:creationId xmlns:a16="http://schemas.microsoft.com/office/drawing/2014/main" id="{00000000-0008-0000-0600-000051010000}"/>
            </a:ext>
          </a:extLst>
        </xdr:cNvPr>
        <xdr:cNvSpPr txBox="1"/>
      </xdr:nvSpPr>
      <xdr:spPr>
        <a:xfrm>
          <a:off x="10528300" y="84390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2,284,695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91297</xdr:rowOff>
    </xdr:from>
    <xdr:to>
      <xdr:col>55</xdr:col>
      <xdr:colOff>88900</xdr:colOff>
      <xdr:row>50</xdr:row>
      <xdr:rowOff>91297</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10388600" y="86637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141973</xdr:rowOff>
    </xdr:from>
    <xdr:to>
      <xdr:col>55</xdr:col>
      <xdr:colOff>0</xdr:colOff>
      <xdr:row>56</xdr:row>
      <xdr:rowOff>164056</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flipV="1">
          <a:off x="9639300" y="9743173"/>
          <a:ext cx="838200" cy="220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134617</xdr:rowOff>
    </xdr:from>
    <xdr:ext cx="599010" cy="259045"/>
    <xdr:sp macro="" textlink="">
      <xdr:nvSpPr>
        <xdr:cNvPr id="340" name="普通建設事業費平均値テキスト">
          <a:extLst>
            <a:ext uri="{FF2B5EF4-FFF2-40B4-BE49-F238E27FC236}">
              <a16:creationId xmlns:a16="http://schemas.microsoft.com/office/drawing/2014/main" id="{00000000-0008-0000-0600-000054010000}"/>
            </a:ext>
          </a:extLst>
        </xdr:cNvPr>
        <xdr:cNvSpPr txBox="1"/>
      </xdr:nvSpPr>
      <xdr:spPr>
        <a:xfrm>
          <a:off x="10528300" y="973581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156190</xdr:rowOff>
    </xdr:from>
    <xdr:to>
      <xdr:col>55</xdr:col>
      <xdr:colOff>50800</xdr:colOff>
      <xdr:row>57</xdr:row>
      <xdr:rowOff>86340</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10426700" y="9757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158146</xdr:rowOff>
    </xdr:from>
    <xdr:to>
      <xdr:col>50</xdr:col>
      <xdr:colOff>114300</xdr:colOff>
      <xdr:row>56</xdr:row>
      <xdr:rowOff>164056</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8750300" y="9759346"/>
          <a:ext cx="889000" cy="5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158928</xdr:rowOff>
    </xdr:from>
    <xdr:to>
      <xdr:col>50</xdr:col>
      <xdr:colOff>165100</xdr:colOff>
      <xdr:row>57</xdr:row>
      <xdr:rowOff>89078</xdr:rowOff>
    </xdr:to>
    <xdr:sp macro="" textlink="">
      <xdr:nvSpPr>
        <xdr:cNvPr id="343" name="フローチャート: 判断 342">
          <a:extLst>
            <a:ext uri="{FF2B5EF4-FFF2-40B4-BE49-F238E27FC236}">
              <a16:creationId xmlns:a16="http://schemas.microsoft.com/office/drawing/2014/main" id="{00000000-0008-0000-0600-000057010000}"/>
            </a:ext>
          </a:extLst>
        </xdr:cNvPr>
        <xdr:cNvSpPr/>
      </xdr:nvSpPr>
      <xdr:spPr>
        <a:xfrm>
          <a:off x="9588500" y="9760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80205</xdr:rowOff>
    </xdr:from>
    <xdr:ext cx="599010" cy="259045"/>
    <xdr:sp macro="" textlink="">
      <xdr:nvSpPr>
        <xdr:cNvPr id="344" name="テキスト ボックス 343">
          <a:extLst>
            <a:ext uri="{FF2B5EF4-FFF2-40B4-BE49-F238E27FC236}">
              <a16:creationId xmlns:a16="http://schemas.microsoft.com/office/drawing/2014/main" id="{00000000-0008-0000-0600-000058010000}"/>
            </a:ext>
          </a:extLst>
        </xdr:cNvPr>
        <xdr:cNvSpPr txBox="1"/>
      </xdr:nvSpPr>
      <xdr:spPr>
        <a:xfrm>
          <a:off x="9339795" y="9852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277,467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158146</xdr:rowOff>
    </xdr:from>
    <xdr:to>
      <xdr:col>45</xdr:col>
      <xdr:colOff>177800</xdr:colOff>
      <xdr:row>56</xdr:row>
      <xdr:rowOff>162449</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flipV="1">
          <a:off x="7861300" y="9759346"/>
          <a:ext cx="889000" cy="43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145459</xdr:rowOff>
    </xdr:from>
    <xdr:to>
      <xdr:col>46</xdr:col>
      <xdr:colOff>38100</xdr:colOff>
      <xdr:row>57</xdr:row>
      <xdr:rowOff>75609</xdr:rowOff>
    </xdr:to>
    <xdr:sp macro=""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8699500" y="9746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66736</xdr:rowOff>
    </xdr:from>
    <xdr:ext cx="599010"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8450795" y="98393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55</xdr:row>
      <xdr:rowOff>60615</xdr:rowOff>
    </xdr:from>
    <xdr:to>
      <xdr:col>41</xdr:col>
      <xdr:colOff>50800</xdr:colOff>
      <xdr:row>56</xdr:row>
      <xdr:rowOff>162449</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6972300" y="9490365"/>
          <a:ext cx="889000" cy="2732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164123</xdr:rowOff>
    </xdr:from>
    <xdr:to>
      <xdr:col>41</xdr:col>
      <xdr:colOff>101600</xdr:colOff>
      <xdr:row>57</xdr:row>
      <xdr:rowOff>94273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7810500" y="9765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85400</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7561795" y="98580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162292</xdr:rowOff>
    </xdr:from>
    <xdr:to>
      <xdr:col>36</xdr:col>
      <xdr:colOff>165100</xdr:colOff>
      <xdr:row>57</xdr:row>
      <xdr:rowOff>92442</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6921500" y="9763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57</xdr:row>
      <xdr:rowOff>83569</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6672795" y="98562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91173</xdr:rowOff>
    </xdr:from>
    <xdr:to>
      <xdr:col>55</xdr:col>
      <xdr:colOff>50800</xdr:colOff>
      <xdr:row>57</xdr:row>
      <xdr:rowOff>21323</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10426700" y="9692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114050</xdr:rowOff>
    </xdr:from>
    <xdr:ext cx="599010" cy="259045"/>
    <xdr:sp macro="" textlink="">
      <xdr:nvSpPr>
        <xdr:cNvPr id="359" name="普通建設事業費該当値テキスト">
          <a:extLst>
            <a:ext uri="{FF2B5EF4-FFF2-40B4-BE49-F238E27FC236}">
              <a16:creationId xmlns:a16="http://schemas.microsoft.com/office/drawing/2014/main" id="{00000000-0008-0000-0600-000067010000}"/>
            </a:ext>
          </a:extLst>
        </xdr:cNvPr>
        <xdr:cNvSpPr txBox="1"/>
      </xdr:nvSpPr>
      <xdr:spPr>
        <a:xfrm>
          <a:off x="10528300" y="95438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396,023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113256</xdr:rowOff>
    </xdr:from>
    <xdr:to>
      <xdr:col>50</xdr:col>
      <xdr:colOff>165100</xdr:colOff>
      <xdr:row>57</xdr:row>
      <xdr:rowOff>43406</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9588500" y="9714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59933</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9339795" y="94896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107346</xdr:rowOff>
    </xdr:from>
    <xdr:to>
      <xdr:col>46</xdr:col>
      <xdr:colOff>38100</xdr:colOff>
      <xdr:row>57</xdr:row>
      <xdr:rowOff>37496</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8699500" y="970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54023</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450795" y="94837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111649</xdr:rowOff>
    </xdr:from>
    <xdr:to>
      <xdr:col>41</xdr:col>
      <xdr:colOff>101600</xdr:colOff>
      <xdr:row>57</xdr:row>
      <xdr:rowOff>41799</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7810500" y="9712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55</xdr:row>
      <xdr:rowOff>58326</xdr:rowOff>
    </xdr:from>
    <xdr:ext cx="59901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561795" y="94880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9815</xdr:rowOff>
    </xdr:from>
    <xdr:to>
      <xdr:col>36</xdr:col>
      <xdr:colOff>165100</xdr:colOff>
      <xdr:row>55</xdr:row>
      <xdr:rowOff>111415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6921500" y="943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53</xdr:row>
      <xdr:rowOff>127942</xdr:rowOff>
    </xdr:from>
    <xdr:ext cx="599010" cy="259045"/>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6672795" y="92147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600-000079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73</xdr:row>
      <xdr:rowOff>168927</xdr:rowOff>
    </xdr:from>
    <xdr:ext cx="685572"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5918428" y="1268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70</xdr:row>
      <xdr:rowOff>111777</xdr:rowOff>
    </xdr:from>
    <xdr:ext cx="685572"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5918428" y="12113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a:extLst>
            <a:ext uri="{FF2B5EF4-FFF2-40B4-BE49-F238E27FC236}">
              <a16:creationId xmlns:a16="http://schemas.microsoft.com/office/drawing/2014/main" id="{00000000-0008-0000-0600-00008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64383</xdr:rowOff>
    </xdr:from>
    <xdr:to>
      <xdr:col>54</xdr:col>
      <xdr:colOff>189865</xdr:colOff>
      <xdr:row>78</xdr:row>
      <xdr:rowOff>25400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flipV="1">
          <a:off x="10475595" y="12237333"/>
          <a:ext cx="1270" cy="1161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35372</xdr:rowOff>
    </xdr:from>
    <xdr:ext cx="249299" cy="259045"/>
    <xdr:sp macro="" textlink="">
      <xdr:nvSpPr>
        <xdr:cNvPr id="388" name="普通建設事業費 （ うち新規整備　）最小値テキスト">
          <a:extLst>
            <a:ext uri="{FF2B5EF4-FFF2-40B4-BE49-F238E27FC236}">
              <a16:creationId xmlns:a16="http://schemas.microsoft.com/office/drawing/2014/main" id="{00000000-0008-0000-0600-000084010000}"/>
            </a:ext>
          </a:extLst>
        </xdr:cNvPr>
        <xdr:cNvSpPr txBox="1"/>
      </xdr:nvSpPr>
      <xdr:spPr>
        <a:xfrm>
          <a:off x="10528300" y="1340847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11060</xdr:rowOff>
    </xdr:from>
    <xdr:ext cx="690189" cy="259045"/>
    <xdr:sp macro="" textlink="">
      <xdr:nvSpPr>
        <xdr:cNvPr id="390" name="普通建設事業費 （ うち新規整備　）最大値テキスト">
          <a:extLst>
            <a:ext uri="{FF2B5EF4-FFF2-40B4-BE49-F238E27FC236}">
              <a16:creationId xmlns:a16="http://schemas.microsoft.com/office/drawing/2014/main" id="{00000000-0008-0000-0600-000086010000}"/>
            </a:ext>
          </a:extLst>
        </xdr:cNvPr>
        <xdr:cNvSpPr txBox="1"/>
      </xdr:nvSpPr>
      <xdr:spPr>
        <a:xfrm>
          <a:off x="10528300" y="12012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2,031,789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64383</xdr:rowOff>
    </xdr:from>
    <xdr:to>
      <xdr:col>55</xdr:col>
      <xdr:colOff>88900</xdr:colOff>
      <xdr:row>71</xdr:row>
      <xdr:rowOff>64383</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10388600" y="12237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165838</xdr:rowOff>
    </xdr:from>
    <xdr:to>
      <xdr:col>55</xdr:col>
      <xdr:colOff>0</xdr:colOff>
      <xdr:row>78</xdr:row>
      <xdr:rowOff>6</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flipV="1">
          <a:off x="9639300" y="13367488"/>
          <a:ext cx="838200" cy="5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124272</xdr:rowOff>
    </xdr:from>
    <xdr:ext cx="534377" cy="259045"/>
    <xdr:sp macro="" textlink="">
      <xdr:nvSpPr>
        <xdr:cNvPr id="393" name="普通建設事業費 （ うち新規整備　）平均値テキスト">
          <a:extLst>
            <a:ext uri="{FF2B5EF4-FFF2-40B4-BE49-F238E27FC236}">
              <a16:creationId xmlns:a16="http://schemas.microsoft.com/office/drawing/2014/main" id="{00000000-0008-0000-0600-000089010000}"/>
            </a:ext>
          </a:extLst>
        </xdr:cNvPr>
        <xdr:cNvSpPr txBox="1"/>
      </xdr:nvSpPr>
      <xdr:spPr>
        <a:xfrm>
          <a:off x="10528300" y="131544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78,136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101395</xdr:rowOff>
    </xdr:from>
    <xdr:to>
      <xdr:col>55</xdr:col>
      <xdr:colOff>50800</xdr:colOff>
      <xdr:row>78</xdr:row>
      <xdr:rowOff>31545</xdr:rowOff>
    </xdr:to>
    <xdr:sp macro="" textlink="">
      <xdr:nvSpPr>
        <xdr:cNvPr id="394" name="フローチャート: 判断 393">
          <a:extLst>
            <a:ext uri="{FF2B5EF4-FFF2-40B4-BE49-F238E27FC236}">
              <a16:creationId xmlns:a16="http://schemas.microsoft.com/office/drawing/2014/main" id="{00000000-0008-0000-0600-00008A010000}"/>
            </a:ext>
          </a:extLst>
        </xdr:cNvPr>
        <xdr:cNvSpPr/>
      </xdr:nvSpPr>
      <xdr:spPr>
        <a:xfrm>
          <a:off x="10426700" y="13303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138762</xdr:rowOff>
    </xdr:from>
    <xdr:to>
      <xdr:col>50</xdr:col>
      <xdr:colOff>114300</xdr:colOff>
      <xdr:row>78</xdr:row>
      <xdr:rowOff>6</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8750300" y="13340412"/>
          <a:ext cx="889000" cy="326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107504</xdr:rowOff>
    </xdr:from>
    <xdr:to>
      <xdr:col>50</xdr:col>
      <xdr:colOff>165100</xdr:colOff>
      <xdr:row>78</xdr:row>
      <xdr:rowOff>37654</xdr:rowOff>
    </xdr:to>
    <xdr:sp macro="" textlink="">
      <xdr:nvSpPr>
        <xdr:cNvPr id="396" name="フローチャート: 判断 395">
          <a:extLst>
            <a:ext uri="{FF2B5EF4-FFF2-40B4-BE49-F238E27FC236}">
              <a16:creationId xmlns:a16="http://schemas.microsoft.com/office/drawing/2014/main" id="{00000000-0008-0000-0600-00008C010000}"/>
            </a:ext>
          </a:extLst>
        </xdr:cNvPr>
        <xdr:cNvSpPr/>
      </xdr:nvSpPr>
      <xdr:spPr>
        <a:xfrm>
          <a:off x="9588500" y="13309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54181</xdr:rowOff>
    </xdr:from>
    <xdr:ext cx="534377"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9372111" y="130843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115903</xdr:rowOff>
    </xdr:from>
    <xdr:to>
      <xdr:col>45</xdr:col>
      <xdr:colOff>177800</xdr:colOff>
      <xdr:row>77</xdr:row>
      <xdr:rowOff>138762</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a:off x="7861300" y="13317553"/>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100564</xdr:rowOff>
    </xdr:from>
    <xdr:to>
      <xdr:col>46</xdr:col>
      <xdr:colOff>38100</xdr:colOff>
      <xdr:row>78</xdr:row>
      <xdr:rowOff>30714</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8699500" y="1330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21841</xdr:rowOff>
    </xdr:from>
    <xdr:ext cx="534377"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8483111" y="13394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61536</xdr:rowOff>
    </xdr:from>
    <xdr:to>
      <xdr:col>41</xdr:col>
      <xdr:colOff>50800</xdr:colOff>
      <xdr:row>77</xdr:row>
      <xdr:rowOff>115903</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972300" y="13263186"/>
          <a:ext cx="889000" cy="543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101833</xdr:rowOff>
    </xdr:from>
    <xdr:to>
      <xdr:col>41</xdr:col>
      <xdr:colOff>101600</xdr:colOff>
      <xdr:row>78</xdr:row>
      <xdr:rowOff>31983</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7810500" y="13303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23110</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7594111" y="13396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106243</xdr:rowOff>
    </xdr:from>
    <xdr:to>
      <xdr:col>36</xdr:col>
      <xdr:colOff>165100</xdr:colOff>
      <xdr:row>78</xdr:row>
      <xdr:rowOff>36393</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6921500" y="13307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27520</xdr:rowOff>
    </xdr:from>
    <xdr:ext cx="534377"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705111" y="13400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115038</xdr:rowOff>
    </xdr:from>
    <xdr:to>
      <xdr:col>55</xdr:col>
      <xdr:colOff>50800</xdr:colOff>
      <xdr:row>78</xdr:row>
      <xdr:rowOff>45188</xdr:rowOff>
    </xdr:to>
    <xdr:sp macro="" textlink="">
      <xdr:nvSpPr>
        <xdr:cNvPr id="411" name="楕円 410">
          <a:extLst>
            <a:ext uri="{FF2B5EF4-FFF2-40B4-BE49-F238E27FC236}">
              <a16:creationId xmlns:a16="http://schemas.microsoft.com/office/drawing/2014/main" id="{00000000-0008-0000-0600-00009B010000}"/>
            </a:ext>
          </a:extLst>
        </xdr:cNvPr>
        <xdr:cNvSpPr/>
      </xdr:nvSpPr>
      <xdr:spPr>
        <a:xfrm>
          <a:off x="10426700" y="13316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79823</xdr:rowOff>
    </xdr:from>
    <xdr:ext cx="534377" cy="259045"/>
    <xdr:sp macro="" textlink="">
      <xdr:nvSpPr>
        <xdr:cNvPr id="412" name="普通建設事業費 （ うち新規整備　）該当値テキスト">
          <a:extLst>
            <a:ext uri="{FF2B5EF4-FFF2-40B4-BE49-F238E27FC236}">
              <a16:creationId xmlns:a16="http://schemas.microsoft.com/office/drawing/2014/main" id="{00000000-0008-0000-0600-00009C010000}"/>
            </a:ext>
          </a:extLst>
        </xdr:cNvPr>
        <xdr:cNvSpPr txBox="1"/>
      </xdr:nvSpPr>
      <xdr:spPr>
        <a:xfrm>
          <a:off x="10528300" y="13281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120656</xdr:rowOff>
    </xdr:from>
    <xdr:to>
      <xdr:col>50</xdr:col>
      <xdr:colOff>165100</xdr:colOff>
      <xdr:row>78</xdr:row>
      <xdr:rowOff>50806</xdr:rowOff>
    </xdr:to>
    <xdr:sp macro="" textlink="">
      <xdr:nvSpPr>
        <xdr:cNvPr id="413" name="楕円 412">
          <a:extLst>
            <a:ext uri="{FF2B5EF4-FFF2-40B4-BE49-F238E27FC236}">
              <a16:creationId xmlns:a16="http://schemas.microsoft.com/office/drawing/2014/main" id="{00000000-0008-0000-0600-00009D010000}"/>
            </a:ext>
          </a:extLst>
        </xdr:cNvPr>
        <xdr:cNvSpPr/>
      </xdr:nvSpPr>
      <xdr:spPr>
        <a:xfrm>
          <a:off x="9588500" y="13322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41933</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372111" y="13415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87962</xdr:rowOff>
    </xdr:from>
    <xdr:to>
      <xdr:col>46</xdr:col>
      <xdr:colOff>38100</xdr:colOff>
      <xdr:row>78</xdr:row>
      <xdr:rowOff>18112</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8699500" y="13289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76</xdr:row>
      <xdr:rowOff>34639</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50795" y="13064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65103</xdr:rowOff>
    </xdr:from>
    <xdr:to>
      <xdr:col>41</xdr:col>
      <xdr:colOff>101600</xdr:colOff>
      <xdr:row>77</xdr:row>
      <xdr:rowOff>166703</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7810500" y="13266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11780</xdr:rowOff>
    </xdr:from>
    <xdr:ext cx="59901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561795" y="130419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10736</xdr:rowOff>
    </xdr:from>
    <xdr:to>
      <xdr:col>36</xdr:col>
      <xdr:colOff>165100</xdr:colOff>
      <xdr:row>77</xdr:row>
      <xdr:rowOff>112336</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6921500" y="13212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75</xdr:row>
      <xdr:rowOff>128863</xdr:rowOff>
    </xdr:from>
    <xdr:ext cx="59901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672795" y="12987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a:extLst>
            <a:ext uri="{FF2B5EF4-FFF2-40B4-BE49-F238E27FC236}">
              <a16:creationId xmlns:a16="http://schemas.microsoft.com/office/drawing/2014/main" id="{00000000-0008-0000-0600-0000A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a:extLst>
            <a:ext uri="{FF2B5EF4-FFF2-40B4-BE49-F238E27FC236}">
              <a16:creationId xmlns:a16="http://schemas.microsoft.com/office/drawing/2014/main" id="{00000000-0008-0000-0600-0000A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3" name="普通建設事業費 （ うち更新整備　）グラフ枠">
          <a:extLst>
            <a:ext uri="{FF2B5EF4-FFF2-40B4-BE49-F238E27FC236}">
              <a16:creationId xmlns:a16="http://schemas.microsoft.com/office/drawing/2014/main" id="{00000000-0008-0000-0600-0000BB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31925</xdr:rowOff>
    </xdr:from>
    <xdr:to>
      <xdr:col>54</xdr:col>
      <xdr:colOff>189865</xdr:colOff>
      <xdr:row>99</xdr:row>
      <xdr:rowOff>44450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flipV="1">
          <a:off x="10475595" y="15462425"/>
          <a:ext cx="1270" cy="1555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48277</xdr:rowOff>
    </xdr:from>
    <xdr:ext cx="249299" cy="259045"/>
    <xdr:sp macro="" textlink="">
      <xdr:nvSpPr>
        <xdr:cNvPr id="445" name="普通建設事業費 （ うち更新整備　）最小値テキスト">
          <a:extLst>
            <a:ext uri="{FF2B5EF4-FFF2-40B4-BE49-F238E27FC236}">
              <a16:creationId xmlns:a16="http://schemas.microsoft.com/office/drawing/2014/main" id="{00000000-0008-0000-0600-0000BD010000}"/>
            </a:ext>
          </a:extLst>
        </xdr:cNvPr>
        <xdr:cNvSpPr txBox="1"/>
      </xdr:nvSpPr>
      <xdr:spPr>
        <a:xfrm>
          <a:off x="10528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150052</xdr:rowOff>
    </xdr:from>
    <xdr:ext cx="599010" cy="259045"/>
    <xdr:sp macro="" textlink="">
      <xdr:nvSpPr>
        <xdr:cNvPr id="447" name="普通建設事業費 （ うち更新整備　）最大値テキスト">
          <a:extLst>
            <a:ext uri="{FF2B5EF4-FFF2-40B4-BE49-F238E27FC236}">
              <a16:creationId xmlns:a16="http://schemas.microsoft.com/office/drawing/2014/main" id="{00000000-0008-0000-0600-0000BF010000}"/>
            </a:ext>
          </a:extLst>
        </xdr:cNvPr>
        <xdr:cNvSpPr txBox="1"/>
      </xdr:nvSpPr>
      <xdr:spPr>
        <a:xfrm>
          <a:off x="10528300" y="15237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816,575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31925</xdr:rowOff>
    </xdr:from>
    <xdr:to>
      <xdr:col>55</xdr:col>
      <xdr:colOff>88900</xdr:colOff>
      <xdr:row>90</xdr:row>
      <xdr:rowOff>31925</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10388600" y="1546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60350</xdr:rowOff>
    </xdr:from>
    <xdr:to>
      <xdr:col>55</xdr:col>
      <xdr:colOff>0</xdr:colOff>
      <xdr:row>97</xdr:row>
      <xdr:rowOff>22882</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9639300" y="16519550"/>
          <a:ext cx="838200" cy="133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8963</xdr:rowOff>
    </xdr:from>
    <xdr:ext cx="599010" cy="259045"/>
    <xdr:sp macro="" textlink="">
      <xdr:nvSpPr>
        <xdr:cNvPr id="450" name="普通建設事業費 （ うち更新整備　）平均値テキスト">
          <a:extLst>
            <a:ext uri="{FF2B5EF4-FFF2-40B4-BE49-F238E27FC236}">
              <a16:creationId xmlns:a16="http://schemas.microsoft.com/office/drawing/2014/main" id="{00000000-0008-0000-0600-0000C2010000}"/>
            </a:ext>
          </a:extLst>
        </xdr:cNvPr>
        <xdr:cNvSpPr txBox="1"/>
      </xdr:nvSpPr>
      <xdr:spPr>
        <a:xfrm>
          <a:off x="10528300" y="1663961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30536</xdr:rowOff>
    </xdr:from>
    <xdr:to>
      <xdr:col>55</xdr:col>
      <xdr:colOff>50800</xdr:colOff>
      <xdr:row>97</xdr:row>
      <xdr:rowOff>132136</xdr:rowOff>
    </xdr:to>
    <xdr:sp macro="" textlink="">
      <xdr:nvSpPr>
        <xdr:cNvPr id="451" name="フローチャート: 判断 450">
          <a:extLst>
            <a:ext uri="{FF2B5EF4-FFF2-40B4-BE49-F238E27FC236}">
              <a16:creationId xmlns:a16="http://schemas.microsoft.com/office/drawing/2014/main" id="{00000000-0008-0000-0600-0000C3010000}"/>
            </a:ext>
          </a:extLst>
        </xdr:cNvPr>
        <xdr:cNvSpPr/>
      </xdr:nvSpPr>
      <xdr:spPr>
        <a:xfrm>
          <a:off x="10426700" y="16661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60350</xdr:rowOff>
    </xdr:from>
    <xdr:to>
      <xdr:col>50</xdr:col>
      <xdr:colOff>114300</xdr:colOff>
      <xdr:row>96</xdr:row>
      <xdr:rowOff>138007</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8750300" y="16519550"/>
          <a:ext cx="889000" cy="77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52485</xdr:rowOff>
    </xdr:from>
    <xdr:to>
      <xdr:col>50</xdr:col>
      <xdr:colOff>165100</xdr:colOff>
      <xdr:row>97</xdr:row>
      <xdr:rowOff>154085</xdr:rowOff>
    </xdr:to>
    <xdr:sp macro="" textlink="">
      <xdr:nvSpPr>
        <xdr:cNvPr id="453" name="フローチャート: 判断 452">
          <a:extLst>
            <a:ext uri="{FF2B5EF4-FFF2-40B4-BE49-F238E27FC236}">
              <a16:creationId xmlns:a16="http://schemas.microsoft.com/office/drawing/2014/main" id="{00000000-0008-0000-0600-0000C5010000}"/>
            </a:ext>
          </a:extLst>
        </xdr:cNvPr>
        <xdr:cNvSpPr/>
      </xdr:nvSpPr>
      <xdr:spPr>
        <a:xfrm>
          <a:off x="9588500" y="16683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145212</xdr:rowOff>
    </xdr:from>
    <xdr:ext cx="599010" cy="259045"/>
    <xdr:sp macro="" textlink="">
      <xdr:nvSpPr>
        <xdr:cNvPr id="454" name="テキスト ボックス 453">
          <a:extLst>
            <a:ext uri="{FF2B5EF4-FFF2-40B4-BE49-F238E27FC236}">
              <a16:creationId xmlns:a16="http://schemas.microsoft.com/office/drawing/2014/main" id="{00000000-0008-0000-0600-0000C6010000}"/>
            </a:ext>
          </a:extLst>
        </xdr:cNvPr>
        <xdr:cNvSpPr txBox="1"/>
      </xdr:nvSpPr>
      <xdr:spPr>
        <a:xfrm>
          <a:off x="9339795" y="16775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138007</xdr:rowOff>
    </xdr:from>
    <xdr:to>
      <xdr:col>45</xdr:col>
      <xdr:colOff>177800</xdr:colOff>
      <xdr:row>97</xdr:row>
      <xdr:rowOff>3108</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7861300" y="16597207"/>
          <a:ext cx="889000" cy="3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165277</xdr:rowOff>
    </xdr:from>
    <xdr:to>
      <xdr:col>46</xdr:col>
      <xdr:colOff>38100</xdr:colOff>
      <xdr:row>97</xdr:row>
      <xdr:rowOff>95427</xdr:rowOff>
    </xdr:to>
    <xdr:sp macro=""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8699500" y="16624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86554</xdr:rowOff>
    </xdr:from>
    <xdr:ext cx="599010"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8450795" y="167172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92</xdr:row>
      <xdr:rowOff>114297</xdr:rowOff>
    </xdr:from>
    <xdr:to>
      <xdr:col>41</xdr:col>
      <xdr:colOff>50800</xdr:colOff>
      <xdr:row>97</xdr:row>
      <xdr:rowOff>3108</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972300" y="15887697"/>
          <a:ext cx="889000" cy="746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65318</xdr:rowOff>
    </xdr:from>
    <xdr:to>
      <xdr:col>41</xdr:col>
      <xdr:colOff>101600</xdr:colOff>
      <xdr:row>97</xdr:row>
      <xdr:rowOff>166918</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7810500" y="166959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158045</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7561795" y="16788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71355</xdr:rowOff>
    </xdr:from>
    <xdr:to>
      <xdr:col>36</xdr:col>
      <xdr:colOff>165100</xdr:colOff>
      <xdr:row>98</xdr:row>
      <xdr:rowOff>1505</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6921500" y="16702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164082</xdr:rowOff>
    </xdr:from>
    <xdr:ext cx="59901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6672795" y="16794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143532</xdr:rowOff>
    </xdr:from>
    <xdr:to>
      <xdr:col>55</xdr:col>
      <xdr:colOff>50800</xdr:colOff>
      <xdr:row>97</xdr:row>
      <xdr:rowOff>73682</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10426700" y="16602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166409</xdr:rowOff>
    </xdr:from>
    <xdr:ext cx="599010" cy="259045"/>
    <xdr:sp macro="" textlink="">
      <xdr:nvSpPr>
        <xdr:cNvPr id="469" name="普通建設事業費 （ うち更新整備　）該当値テキスト">
          <a:extLst>
            <a:ext uri="{FF2B5EF4-FFF2-40B4-BE49-F238E27FC236}">
              <a16:creationId xmlns:a16="http://schemas.microsoft.com/office/drawing/2014/main" id="{00000000-0008-0000-0600-0000D5010000}"/>
            </a:ext>
          </a:extLst>
        </xdr:cNvPr>
        <xdr:cNvSpPr txBox="1"/>
      </xdr:nvSpPr>
      <xdr:spPr>
        <a:xfrm>
          <a:off x="10528300" y="16454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9550</xdr:rowOff>
    </xdr:from>
    <xdr:to>
      <xdr:col>50</xdr:col>
      <xdr:colOff>165100</xdr:colOff>
      <xdr:row>96</xdr:row>
      <xdr:rowOff>111150</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9588500" y="1646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127677</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9339795" y="16243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87207</xdr:rowOff>
    </xdr:from>
    <xdr:to>
      <xdr:col>46</xdr:col>
      <xdr:colOff>38100</xdr:colOff>
      <xdr:row>97</xdr:row>
      <xdr:rowOff>17357</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8699500" y="16546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33884</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450795" y="16321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220,889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123758</xdr:rowOff>
    </xdr:from>
    <xdr:to>
      <xdr:col>41</xdr:col>
      <xdr:colOff>101600</xdr:colOff>
      <xdr:row>97</xdr:row>
      <xdr:rowOff>53908</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7810500" y="16582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70435</xdr:rowOff>
    </xdr:from>
    <xdr:ext cx="59901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7561795" y="16358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92</xdr:row>
      <xdr:rowOff>63497</xdr:rowOff>
    </xdr:from>
    <xdr:to>
      <xdr:col>36</xdr:col>
      <xdr:colOff>165100</xdr:colOff>
      <xdr:row>92</xdr:row>
      <xdr:rowOff>165097</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6921500" y="15836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91</xdr:row>
      <xdr:rowOff>10174</xdr:rowOff>
    </xdr:from>
    <xdr:ext cx="59901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672795" y="156121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7" name="直線コネクタ 486">
          <a:extLst>
            <a:ext uri="{FF2B5EF4-FFF2-40B4-BE49-F238E27FC236}">
              <a16:creationId xmlns:a16="http://schemas.microsoft.com/office/drawing/2014/main" id="{00000000-0008-0000-0600-0000E7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27</xdr:row>
      <xdr:rowOff>54627</xdr:rowOff>
    </xdr:from>
    <xdr:ext cx="685572"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760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0" name="災害復旧事業費グラフ枠">
          <a:extLst>
            <a:ext uri="{FF2B5EF4-FFF2-40B4-BE49-F238E27FC236}">
              <a16:creationId xmlns:a16="http://schemas.microsoft.com/office/drawing/2014/main" id="{00000000-0008-0000-0600-0000F4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75210</xdr:rowOff>
    </xdr:from>
    <xdr:to>
      <xdr:col>85</xdr:col>
      <xdr:colOff>126364</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flipV="1">
          <a:off x="16317595" y="5218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49035</xdr:rowOff>
    </xdr:from>
    <xdr:ext cx="249299" cy="259045"/>
    <xdr:sp macro="" textlink="">
      <xdr:nvSpPr>
        <xdr:cNvPr id="502" name="災害復旧事業費最小値テキスト">
          <a:extLst>
            <a:ext uri="{FF2B5EF4-FFF2-40B4-BE49-F238E27FC236}">
              <a16:creationId xmlns:a16="http://schemas.microsoft.com/office/drawing/2014/main" id="{00000000-0008-0000-0600-0000F6010000}"/>
            </a:ext>
          </a:extLst>
        </xdr:cNvPr>
        <xdr:cNvSpPr txBox="1"/>
      </xdr:nvSpPr>
      <xdr:spPr>
        <a:xfrm>
          <a:off x="16370300" y="673558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21887</xdr:rowOff>
    </xdr:from>
    <xdr:ext cx="599010" cy="259045"/>
    <xdr:sp macro="" textlink="">
      <xdr:nvSpPr>
        <xdr:cNvPr id="504" name="災害復旧事業費最大値テキスト">
          <a:extLst>
            <a:ext uri="{FF2B5EF4-FFF2-40B4-BE49-F238E27FC236}">
              <a16:creationId xmlns:a16="http://schemas.microsoft.com/office/drawing/2014/main" id="{00000000-0008-0000-0600-0000F8010000}"/>
            </a:ext>
          </a:extLst>
        </xdr:cNvPr>
        <xdr:cNvSpPr txBox="1"/>
      </xdr:nvSpPr>
      <xdr:spPr>
        <a:xfrm>
          <a:off x="16370300" y="4993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793,853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75210</xdr:rowOff>
    </xdr:from>
    <xdr:to>
      <xdr:col>86</xdr:col>
      <xdr:colOff>25400</xdr:colOff>
      <xdr:row>30</xdr:row>
      <xdr:rowOff>75210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6230600" y="5218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3081</xdr:rowOff>
    </xdr:from>
    <xdr:to>
      <xdr:col>85</xdr:col>
      <xdr:colOff>127000</xdr:colOff>
      <xdr:row>39</xdr:row>
      <xdr:rowOff>6287</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5481300" y="6689631"/>
          <a:ext cx="838200" cy="3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137934</xdr:rowOff>
    </xdr:from>
    <xdr:ext cx="534377" cy="259045"/>
    <xdr:sp macro="" textlink="">
      <xdr:nvSpPr>
        <xdr:cNvPr id="507" name="災害復旧事業費平均値テキスト">
          <a:extLst>
            <a:ext uri="{FF2B5EF4-FFF2-40B4-BE49-F238E27FC236}">
              <a16:creationId xmlns:a16="http://schemas.microsoft.com/office/drawing/2014/main" id="{00000000-0008-0000-0600-0000FB010000}"/>
            </a:ext>
          </a:extLst>
        </xdr:cNvPr>
        <xdr:cNvSpPr txBox="1"/>
      </xdr:nvSpPr>
      <xdr:spPr>
        <a:xfrm>
          <a:off x="16370300" y="64815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115057</xdr:rowOff>
    </xdr:from>
    <xdr:to>
      <xdr:col>85</xdr:col>
      <xdr:colOff>177800</xdr:colOff>
      <xdr:row>39</xdr:row>
      <xdr:rowOff>45207</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6268700" y="6630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3081</xdr:rowOff>
    </xdr:from>
    <xdr:to>
      <xdr:col>81</xdr:col>
      <xdr:colOff>50800</xdr:colOff>
      <xdr:row>39</xdr:row>
      <xdr:rowOff>10151</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flipV="1">
          <a:off x="14592300" y="6689631"/>
          <a:ext cx="889000" cy="7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117104</xdr:rowOff>
    </xdr:from>
    <xdr:to>
      <xdr:col>81</xdr:col>
      <xdr:colOff>101600</xdr:colOff>
      <xdr:row>39</xdr:row>
      <xdr:rowOff>47254</xdr:rowOff>
    </xdr:to>
    <xdr:sp macro="" textlink="">
      <xdr:nvSpPr>
        <xdr:cNvPr id="510" name="フローチャート: 判断 509">
          <a:extLst>
            <a:ext uri="{FF2B5EF4-FFF2-40B4-BE49-F238E27FC236}">
              <a16:creationId xmlns:a16="http://schemas.microsoft.com/office/drawing/2014/main" id="{00000000-0008-0000-0600-0000FE010000}"/>
            </a:ext>
          </a:extLst>
        </xdr:cNvPr>
        <xdr:cNvSpPr/>
      </xdr:nvSpPr>
      <xdr:spPr>
        <a:xfrm>
          <a:off x="15430500" y="6632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63781</xdr:rowOff>
    </xdr:from>
    <xdr:ext cx="534377" cy="259045"/>
    <xdr:sp macro="" textlink="">
      <xdr:nvSpPr>
        <xdr:cNvPr id="511" name="テキスト ボックス 510">
          <a:extLst>
            <a:ext uri="{FF2B5EF4-FFF2-40B4-BE49-F238E27FC236}">
              <a16:creationId xmlns:a16="http://schemas.microsoft.com/office/drawing/2014/main" id="{00000000-0008-0000-0600-0000FF010000}"/>
            </a:ext>
          </a:extLst>
        </xdr:cNvPr>
        <xdr:cNvSpPr txBox="1"/>
      </xdr:nvSpPr>
      <xdr:spPr>
        <a:xfrm>
          <a:off x="15214111" y="6407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154833</xdr:rowOff>
    </xdr:from>
    <xdr:to>
      <xdr:col>76</xdr:col>
      <xdr:colOff>114300</xdr:colOff>
      <xdr:row>39</xdr:row>
      <xdr:rowOff>10151</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3703300" y="6669933"/>
          <a:ext cx="889000" cy="26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120171</xdr:rowOff>
    </xdr:from>
    <xdr:to>
      <xdr:col>76</xdr:col>
      <xdr:colOff>165100</xdr:colOff>
      <xdr:row>39</xdr:row>
      <xdr:rowOff>50321</xdr:rowOff>
    </xdr:to>
    <xdr:sp macro="" textlink="">
      <xdr:nvSpPr>
        <xdr:cNvPr id="513" name="フローチャート: 判断 512">
          <a:extLst>
            <a:ext uri="{FF2B5EF4-FFF2-40B4-BE49-F238E27FC236}">
              <a16:creationId xmlns:a16="http://schemas.microsoft.com/office/drawing/2014/main" id="{00000000-0008-0000-0600-000001020000}"/>
            </a:ext>
          </a:extLst>
        </xdr:cNvPr>
        <xdr:cNvSpPr/>
      </xdr:nvSpPr>
      <xdr:spPr>
        <a:xfrm>
          <a:off x="14541500" y="6635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66848</xdr:rowOff>
    </xdr:from>
    <xdr:ext cx="534377"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4325111" y="6410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154833</xdr:rowOff>
    </xdr:from>
    <xdr:to>
      <xdr:col>71</xdr:col>
      <xdr:colOff>177800</xdr:colOff>
      <xdr:row>38</xdr:row>
      <xdr:rowOff>154957</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flipV="1">
          <a:off x="12814300" y="6669933"/>
          <a:ext cx="889000" cy="1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121193</xdr:rowOff>
    </xdr:from>
    <xdr:to>
      <xdr:col>72</xdr:col>
      <xdr:colOff>38100</xdr:colOff>
      <xdr:row>39</xdr:row>
      <xdr:rowOff>51343</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3652500" y="6636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42470</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3436111" y="6729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128553</xdr:rowOff>
    </xdr:from>
    <xdr:to>
      <xdr:col>67</xdr:col>
      <xdr:colOff>101600</xdr:colOff>
      <xdr:row>39</xdr:row>
      <xdr:rowOff>58703</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2763500" y="6643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49830</xdr:rowOff>
    </xdr:from>
    <xdr:ext cx="534377"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2547111" y="6736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126937</xdr:rowOff>
    </xdr:from>
    <xdr:to>
      <xdr:col>85</xdr:col>
      <xdr:colOff>177800</xdr:colOff>
      <xdr:row>39</xdr:row>
      <xdr:rowOff>57087</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6268700" y="6642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93484</xdr:rowOff>
    </xdr:from>
    <xdr:ext cx="534377" cy="259045"/>
    <xdr:sp macro="" textlink="">
      <xdr:nvSpPr>
        <xdr:cNvPr id="526" name="災害復旧事業費該当値テキスト">
          <a:extLst>
            <a:ext uri="{FF2B5EF4-FFF2-40B4-BE49-F238E27FC236}">
              <a16:creationId xmlns:a16="http://schemas.microsoft.com/office/drawing/2014/main" id="{00000000-0008-0000-0600-00000E020000}"/>
            </a:ext>
          </a:extLst>
        </xdr:cNvPr>
        <xdr:cNvSpPr txBox="1"/>
      </xdr:nvSpPr>
      <xdr:spPr>
        <a:xfrm>
          <a:off x="16370300" y="66085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123731</xdr:rowOff>
    </xdr:from>
    <xdr:to>
      <xdr:col>81</xdr:col>
      <xdr:colOff>101600</xdr:colOff>
      <xdr:row>39</xdr:row>
      <xdr:rowOff>53881</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5430500" y="6638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45008</xdr:rowOff>
    </xdr:from>
    <xdr:ext cx="534377"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5214111" y="6731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130801</xdr:rowOff>
    </xdr:from>
    <xdr:to>
      <xdr:col>76</xdr:col>
      <xdr:colOff>165100</xdr:colOff>
      <xdr:row>39</xdr:row>
      <xdr:rowOff>60951</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4541500" y="66459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52078</xdr:rowOff>
    </xdr:from>
    <xdr:ext cx="534377"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4325111" y="6738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104033</xdr:rowOff>
    </xdr:from>
    <xdr:to>
      <xdr:col>72</xdr:col>
      <xdr:colOff>38100</xdr:colOff>
      <xdr:row>39</xdr:row>
      <xdr:rowOff>34183</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3652500" y="6619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50710</xdr:rowOff>
    </xdr:from>
    <xdr:ext cx="534377"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3436111" y="6394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104157</xdr:rowOff>
    </xdr:from>
    <xdr:to>
      <xdr:col>67</xdr:col>
      <xdr:colOff>101600</xdr:colOff>
      <xdr:row>39</xdr:row>
      <xdr:rowOff>34307</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2763500" y="6619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50834</xdr:rowOff>
    </xdr:from>
    <xdr:ext cx="534377"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547111" y="6394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4" name="直線コネクタ 543">
          <a:extLst>
            <a:ext uri="{FF2B5EF4-FFF2-40B4-BE49-F238E27FC236}">
              <a16:creationId xmlns:a16="http://schemas.microsoft.com/office/drawing/2014/main" id="{00000000-0008-0000-0600-00002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47" name="直線コネクタ 546">
          <a:extLst>
            <a:ext uri="{FF2B5EF4-FFF2-40B4-BE49-F238E27FC236}">
              <a16:creationId xmlns:a16="http://schemas.microsoft.com/office/drawing/2014/main" id="{00000000-0008-0000-0600-000023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56</xdr:row>
      <xdr:rowOff>35577</xdr:rowOff>
    </xdr:from>
    <xdr:ext cx="467179" cy="259045"/>
    <xdr:sp macro="" textlink="">
      <xdr:nvSpPr>
        <xdr:cNvPr id="548" name="テキスト ボックス 547">
          <a:extLst>
            <a:ext uri="{FF2B5EF4-FFF2-40B4-BE49-F238E27FC236}">
              <a16:creationId xmlns:a16="http://schemas.microsoft.com/office/drawing/2014/main" id="{00000000-0008-0000-0600-000024020000}"/>
            </a:ext>
          </a:extLst>
        </xdr:cNvPr>
        <xdr:cNvSpPr txBox="1"/>
      </xdr:nvSpPr>
      <xdr:spPr>
        <a:xfrm>
          <a:off x="11978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53</xdr:row>
      <xdr:rowOff>168927</xdr:rowOff>
    </xdr:from>
    <xdr:ext cx="467179" cy="259045"/>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1978821" y="925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51</xdr:row>
      <xdr:rowOff>130827</xdr:rowOff>
    </xdr:from>
    <xdr:ext cx="467179"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821" y="887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92727</xdr:rowOff>
    </xdr:from>
    <xdr:ext cx="467179"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821" y="849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7" name="失業対策事業費グラフ枠">
          <a:extLst>
            <a:ext uri="{FF2B5EF4-FFF2-40B4-BE49-F238E27FC236}">
              <a16:creationId xmlns:a16="http://schemas.microsoft.com/office/drawing/2014/main" id="{00000000-0008-0000-0600-00002D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63500</xdr:rowOff>
    </xdr:from>
    <xdr:to>
      <xdr:col>85</xdr:col>
      <xdr:colOff>126364</xdr:colOff>
      <xdr:row>59</xdr:row>
      <xdr:rowOff>44450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flipV="1">
          <a:off x="16317595" y="8807450"/>
          <a:ext cx="1269"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84218</xdr:rowOff>
    </xdr:from>
    <xdr:ext cx="249299" cy="259045"/>
    <xdr:sp macro="" textlink="">
      <xdr:nvSpPr>
        <xdr:cNvPr id="559" name="失業対策事業費最小値テキスト">
          <a:extLst>
            <a:ext uri="{FF2B5EF4-FFF2-40B4-BE49-F238E27FC236}">
              <a16:creationId xmlns:a16="http://schemas.microsoft.com/office/drawing/2014/main" id="{00000000-0008-0000-0600-00002F020000}"/>
            </a:ext>
          </a:extLst>
        </xdr:cNvPr>
        <xdr:cNvSpPr txBox="1"/>
      </xdr:nvSpPr>
      <xdr:spPr>
        <a:xfrm>
          <a:off x="16370300" y="10199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44450</xdr:rowOff>
    </xdr:from>
    <xdr:to>
      <xdr:col>86</xdr:col>
      <xdr:colOff>25400</xdr:colOff>
      <xdr:row>59</xdr:row>
      <xdr:rowOff>44450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10177</xdr:rowOff>
    </xdr:from>
    <xdr:ext cx="469744" cy="259045"/>
    <xdr:sp macro="" textlink="">
      <xdr:nvSpPr>
        <xdr:cNvPr id="561" name="失業対策事業費最大値テキスト">
          <a:extLst>
            <a:ext uri="{FF2B5EF4-FFF2-40B4-BE49-F238E27FC236}">
              <a16:creationId xmlns:a16="http://schemas.microsoft.com/office/drawing/2014/main" id="{00000000-0008-0000-0600-000031020000}"/>
            </a:ext>
          </a:extLst>
        </xdr:cNvPr>
        <xdr:cNvSpPr txBox="1"/>
      </xdr:nvSpPr>
      <xdr:spPr>
        <a:xfrm>
          <a:off x="16370300" y="85826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63500</xdr:rowOff>
    </xdr:from>
    <xdr:to>
      <xdr:col>86</xdr:col>
      <xdr:colOff>25400</xdr:colOff>
      <xdr:row>51</xdr:row>
      <xdr:rowOff>63500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88074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59</xdr:row>
      <xdr:rowOff>44450</xdr:rowOff>
    </xdr:from>
    <xdr:to>
      <xdr:col>85</xdr:col>
      <xdr:colOff>127000</xdr:colOff>
      <xdr:row>59</xdr:row>
      <xdr:rowOff>44450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5481300" y="10160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1668</xdr:rowOff>
    </xdr:from>
    <xdr:ext cx="313932" cy="259045"/>
    <xdr:sp macro="" textlink="">
      <xdr:nvSpPr>
        <xdr:cNvPr id="564" name="失業対策事業費平均値テキスト">
          <a:extLst>
            <a:ext uri="{FF2B5EF4-FFF2-40B4-BE49-F238E27FC236}">
              <a16:creationId xmlns:a16="http://schemas.microsoft.com/office/drawing/2014/main" id="{00000000-0008-0000-0600-000034020000}"/>
            </a:ext>
          </a:extLst>
        </xdr:cNvPr>
        <xdr:cNvSpPr txBox="1"/>
      </xdr:nvSpPr>
      <xdr:spPr>
        <a:xfrm>
          <a:off x="16370300" y="9945768"/>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150241</xdr:rowOff>
    </xdr:from>
    <xdr:to>
      <xdr:col>85</xdr:col>
      <xdr:colOff>177800</xdr:colOff>
      <xdr:row>59</xdr:row>
      <xdr:rowOff>80391</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6268700" y="1009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44450</xdr:rowOff>
    </xdr:from>
    <xdr:to>
      <xdr:col>81</xdr:col>
      <xdr:colOff>50800</xdr:colOff>
      <xdr:row>59</xdr:row>
      <xdr:rowOff>44450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4592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165100</xdr:rowOff>
    </xdr:from>
    <xdr:to>
      <xdr:col>81</xdr:col>
      <xdr:colOff>101600</xdr:colOff>
      <xdr:row>59</xdr:row>
      <xdr:rowOff>95250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5430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86377</xdr:rowOff>
    </xdr:from>
    <xdr:ext cx="249299"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356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59</xdr:row>
      <xdr:rowOff>44450</xdr:rowOff>
    </xdr:from>
    <xdr:to>
      <xdr:col>76</xdr:col>
      <xdr:colOff>114300</xdr:colOff>
      <xdr:row>59</xdr:row>
      <xdr:rowOff>44450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3703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165100</xdr:rowOff>
    </xdr:from>
    <xdr:to>
      <xdr:col>76</xdr:col>
      <xdr:colOff>165100</xdr:colOff>
      <xdr:row>59</xdr:row>
      <xdr:rowOff>95250</xdr:rowOff>
    </xdr:to>
    <xdr:sp macro="" textlink="">
      <xdr:nvSpPr>
        <xdr:cNvPr id="570" name="フローチャート: 判断 569">
          <a:extLst>
            <a:ext uri="{FF2B5EF4-FFF2-40B4-BE49-F238E27FC236}">
              <a16:creationId xmlns:a16="http://schemas.microsoft.com/office/drawing/2014/main" id="{00000000-0008-0000-0600-00003A020000}"/>
            </a:ext>
          </a:extLst>
        </xdr:cNvPr>
        <xdr:cNvSpPr/>
      </xdr:nvSpPr>
      <xdr:spPr>
        <a:xfrm>
          <a:off x="14541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86377</xdr:rowOff>
    </xdr:from>
    <xdr:ext cx="249299"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4467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59</xdr:row>
      <xdr:rowOff>44450</xdr:rowOff>
    </xdr:from>
    <xdr:to>
      <xdr:col>71</xdr:col>
      <xdr:colOff>177800</xdr:colOff>
      <xdr:row>59</xdr:row>
      <xdr:rowOff>44450</xdr:rowOff>
    </xdr:to>
    <xdr:cxnSp macro="">
      <xdr:nvCxnSpPr>
        <xdr:cNvPr id="572" name="直線コネクタ 571">
          <a:extLst>
            <a:ext uri="{FF2B5EF4-FFF2-40B4-BE49-F238E27FC236}">
              <a16:creationId xmlns:a16="http://schemas.microsoft.com/office/drawing/2014/main" id="{00000000-0008-0000-0600-00003C020000}"/>
            </a:ext>
          </a:extLst>
        </xdr:cNvPr>
        <xdr:cNvCxnSpPr/>
      </xdr:nvCxnSpPr>
      <xdr:spPr>
        <a:xfrm>
          <a:off x="12814300" y="10160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165100</xdr:rowOff>
    </xdr:from>
    <xdr:to>
      <xdr:col>72</xdr:col>
      <xdr:colOff>38100</xdr:colOff>
      <xdr:row>59</xdr:row>
      <xdr:rowOff>95250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3652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86377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3578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2763500" y="10109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86377</xdr:rowOff>
    </xdr:from>
    <xdr:ext cx="249299"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268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165100</xdr:rowOff>
    </xdr:from>
    <xdr:to>
      <xdr:col>85</xdr:col>
      <xdr:colOff>177800</xdr:colOff>
      <xdr:row>59</xdr:row>
      <xdr:rowOff>95250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6268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128668</xdr:rowOff>
    </xdr:from>
    <xdr:ext cx="249299" cy="259045"/>
    <xdr:sp macro="" textlink="">
      <xdr:nvSpPr>
        <xdr:cNvPr id="583" name="失業対策事業費該当値テキスト">
          <a:extLst>
            <a:ext uri="{FF2B5EF4-FFF2-40B4-BE49-F238E27FC236}">
              <a16:creationId xmlns:a16="http://schemas.microsoft.com/office/drawing/2014/main" id="{00000000-0008-0000-0600-000047020000}"/>
            </a:ext>
          </a:extLst>
        </xdr:cNvPr>
        <xdr:cNvSpPr txBox="1"/>
      </xdr:nvSpPr>
      <xdr:spPr>
        <a:xfrm>
          <a:off x="16370300" y="1007276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165100</xdr:rowOff>
    </xdr:from>
    <xdr:to>
      <xdr:col>81</xdr:col>
      <xdr:colOff>101600</xdr:colOff>
      <xdr:row>59</xdr:row>
      <xdr:rowOff>95250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5430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57</xdr:row>
      <xdr:rowOff>111777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356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165100</xdr:rowOff>
    </xdr:from>
    <xdr:to>
      <xdr:col>76</xdr:col>
      <xdr:colOff>165100</xdr:colOff>
      <xdr:row>59</xdr:row>
      <xdr:rowOff>95250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4541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57</xdr:row>
      <xdr:rowOff>111777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67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165100</xdr:rowOff>
    </xdr:from>
    <xdr:to>
      <xdr:col>72</xdr:col>
      <xdr:colOff>38100</xdr:colOff>
      <xdr:row>59</xdr:row>
      <xdr:rowOff>95250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3652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57</xdr:row>
      <xdr:rowOff>111777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3578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165100</xdr:rowOff>
    </xdr:from>
    <xdr:to>
      <xdr:col>67</xdr:col>
      <xdr:colOff>101600</xdr:colOff>
      <xdr:row>59</xdr:row>
      <xdr:rowOff>95250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276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57</xdr:row>
      <xdr:rowOff>111777</xdr:rowOff>
    </xdr:from>
    <xdr:ext cx="249299"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2689650" y="9884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1" name="直線コネクタ 600">
          <a:extLst>
            <a:ext uri="{FF2B5EF4-FFF2-40B4-BE49-F238E27FC236}">
              <a16:creationId xmlns:a16="http://schemas.microsoft.com/office/drawing/2014/main" id="{00000000-0008-0000-0600-000059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4" name="公債費グラフ枠">
          <a:extLst>
            <a:ext uri="{FF2B5EF4-FFF2-40B4-BE49-F238E27FC236}">
              <a16:creationId xmlns:a16="http://schemas.microsoft.com/office/drawing/2014/main" id="{00000000-0008-0000-0600-000066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10446</xdr:rowOff>
    </xdr:from>
    <xdr:to>
      <xdr:col>85</xdr:col>
      <xdr:colOff>126364</xdr:colOff>
      <xdr:row>78</xdr:row>
      <xdr:rowOff>153705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flipV="1">
          <a:off x="16317595" y="12011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157532</xdr:rowOff>
    </xdr:from>
    <xdr:ext cx="534377" cy="259045"/>
    <xdr:sp macro="" textlink="">
      <xdr:nvSpPr>
        <xdr:cNvPr id="616" name="公債費最小値テキスト">
          <a:extLst>
            <a:ext uri="{FF2B5EF4-FFF2-40B4-BE49-F238E27FC236}">
              <a16:creationId xmlns:a16="http://schemas.microsoft.com/office/drawing/2014/main" id="{00000000-0008-0000-0600-000068020000}"/>
            </a:ext>
          </a:extLst>
        </xdr:cNvPr>
        <xdr:cNvSpPr txBox="1"/>
      </xdr:nvSpPr>
      <xdr:spPr>
        <a:xfrm>
          <a:off x="16370300" y="13530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153705</xdr:rowOff>
    </xdr:from>
    <xdr:to>
      <xdr:col>86</xdr:col>
      <xdr:colOff>25400</xdr:colOff>
      <xdr:row>78</xdr:row>
      <xdr:rowOff>153705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3526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128573</xdr:rowOff>
    </xdr:from>
    <xdr:ext cx="599010" cy="259045"/>
    <xdr:sp macro="" textlink="">
      <xdr:nvSpPr>
        <xdr:cNvPr id="618" name="公債費最大値テキスト">
          <a:extLst>
            <a:ext uri="{FF2B5EF4-FFF2-40B4-BE49-F238E27FC236}">
              <a16:creationId xmlns:a16="http://schemas.microsoft.com/office/drawing/2014/main" id="{00000000-0008-0000-0600-00006A020000}"/>
            </a:ext>
          </a:extLst>
        </xdr:cNvPr>
        <xdr:cNvSpPr txBox="1"/>
      </xdr:nvSpPr>
      <xdr:spPr>
        <a:xfrm>
          <a:off x="16370300" y="11787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827,850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10446</xdr:rowOff>
    </xdr:from>
    <xdr:to>
      <xdr:col>86</xdr:col>
      <xdr:colOff>25400</xdr:colOff>
      <xdr:row>70</xdr:row>
      <xdr:rowOff>10446</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2011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70622</xdr:rowOff>
    </xdr:from>
    <xdr:to>
      <xdr:col>85</xdr:col>
      <xdr:colOff>127000</xdr:colOff>
      <xdr:row>77</xdr:row>
      <xdr:rowOff>110823</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5481300" y="13100822"/>
          <a:ext cx="838200" cy="21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160515</xdr:rowOff>
    </xdr:from>
    <xdr:ext cx="599010" cy="259045"/>
    <xdr:sp macro="" textlink="">
      <xdr:nvSpPr>
        <xdr:cNvPr id="621" name="公債費平均値テキスト">
          <a:extLst>
            <a:ext uri="{FF2B5EF4-FFF2-40B4-BE49-F238E27FC236}">
              <a16:creationId xmlns:a16="http://schemas.microsoft.com/office/drawing/2014/main" id="{00000000-0008-0000-0600-00006D020000}"/>
            </a:ext>
          </a:extLst>
        </xdr:cNvPr>
        <xdr:cNvSpPr txBox="1"/>
      </xdr:nvSpPr>
      <xdr:spPr>
        <a:xfrm>
          <a:off x="16370300" y="1319071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10638</xdr:rowOff>
    </xdr:from>
    <xdr:to>
      <xdr:col>85</xdr:col>
      <xdr:colOff>177800</xdr:colOff>
      <xdr:row>77</xdr:row>
      <xdr:rowOff>112238</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6268700" y="132122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110823</xdr:rowOff>
    </xdr:from>
    <xdr:to>
      <xdr:col>81</xdr:col>
      <xdr:colOff>50800</xdr:colOff>
      <xdr:row>77</xdr:row>
      <xdr:rowOff>127677</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4592300" y="13312473"/>
          <a:ext cx="889000" cy="1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36632</xdr:rowOff>
    </xdr:from>
    <xdr:to>
      <xdr:col>81</xdr:col>
      <xdr:colOff>101600</xdr:colOff>
      <xdr:row>77</xdr:row>
      <xdr:rowOff>138232</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5430500" y="13238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154759</xdr:rowOff>
    </xdr:from>
    <xdr:ext cx="59901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181795" y="13013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127677</xdr:rowOff>
    </xdr:from>
    <xdr:to>
      <xdr:col>76</xdr:col>
      <xdr:colOff>114300</xdr:colOff>
      <xdr:row>77</xdr:row>
      <xdr:rowOff>158705</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flipV="1">
          <a:off x="13703300" y="13329327"/>
          <a:ext cx="889000" cy="31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50507</xdr:rowOff>
    </xdr:from>
    <xdr:to>
      <xdr:col>76</xdr:col>
      <xdr:colOff>165100</xdr:colOff>
      <xdr:row>77</xdr:row>
      <xdr:rowOff>152107</xdr:rowOff>
    </xdr:to>
    <xdr:sp macro="" textlink="">
      <xdr:nvSpPr>
        <xdr:cNvPr id="627" name="フローチャート: 判断 626">
          <a:extLst>
            <a:ext uri="{FF2B5EF4-FFF2-40B4-BE49-F238E27FC236}">
              <a16:creationId xmlns:a16="http://schemas.microsoft.com/office/drawing/2014/main" id="{00000000-0008-0000-0600-000073020000}"/>
            </a:ext>
          </a:extLst>
        </xdr:cNvPr>
        <xdr:cNvSpPr/>
      </xdr:nvSpPr>
      <xdr:spPr>
        <a:xfrm>
          <a:off x="14541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168634</xdr:rowOff>
    </xdr:from>
    <xdr:ext cx="59901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4292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152070</xdr:rowOff>
    </xdr:from>
    <xdr:to>
      <xdr:col>71</xdr:col>
      <xdr:colOff>177800</xdr:colOff>
      <xdr:row>77</xdr:row>
      <xdr:rowOff>158705</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a:off x="12814300" y="13353720"/>
          <a:ext cx="8890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58962</xdr:rowOff>
    </xdr:from>
    <xdr:to>
      <xdr:col>72</xdr:col>
      <xdr:colOff>38100</xdr:colOff>
      <xdr:row>77</xdr:row>
      <xdr:rowOff>160562</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3652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5639</xdr:rowOff>
    </xdr:from>
    <xdr:ext cx="599010"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403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62850</xdr:rowOff>
    </xdr:from>
    <xdr:to>
      <xdr:col>67</xdr:col>
      <xdr:colOff>101600</xdr:colOff>
      <xdr:row>77</xdr:row>
      <xdr:rowOff>164450</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27635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9527</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2514795" y="130397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19822</xdr:rowOff>
    </xdr:from>
    <xdr:to>
      <xdr:col>85</xdr:col>
      <xdr:colOff>177800</xdr:colOff>
      <xdr:row>76</xdr:row>
      <xdr:rowOff>121422</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6268700" y="13050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42700</xdr:rowOff>
    </xdr:from>
    <xdr:ext cx="599010" cy="259045"/>
    <xdr:sp macro="" textlink="">
      <xdr:nvSpPr>
        <xdr:cNvPr id="640" name="公債費該当値テキスト">
          <a:extLst>
            <a:ext uri="{FF2B5EF4-FFF2-40B4-BE49-F238E27FC236}">
              <a16:creationId xmlns:a16="http://schemas.microsoft.com/office/drawing/2014/main" id="{00000000-0008-0000-0600-000080020000}"/>
            </a:ext>
          </a:extLst>
        </xdr:cNvPr>
        <xdr:cNvSpPr txBox="1"/>
      </xdr:nvSpPr>
      <xdr:spPr>
        <a:xfrm>
          <a:off x="16370300" y="12901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60023</xdr:rowOff>
    </xdr:from>
    <xdr:to>
      <xdr:col>81</xdr:col>
      <xdr:colOff>101600</xdr:colOff>
      <xdr:row>77</xdr:row>
      <xdr:rowOff>161623</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5430500" y="13261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77</xdr:row>
      <xdr:rowOff>152750</xdr:rowOff>
    </xdr:from>
    <xdr:ext cx="59901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5181795" y="13354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76877</xdr:rowOff>
    </xdr:from>
    <xdr:to>
      <xdr:col>76</xdr:col>
      <xdr:colOff>165100</xdr:colOff>
      <xdr:row>78</xdr:row>
      <xdr:rowOff>7027</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4541500" y="13278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77</xdr:row>
      <xdr:rowOff>169604</xdr:rowOff>
    </xdr:from>
    <xdr:ext cx="59901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292795" y="13371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107905</xdr:rowOff>
    </xdr:from>
    <xdr:to>
      <xdr:col>72</xdr:col>
      <xdr:colOff>38100</xdr:colOff>
      <xdr:row>78</xdr:row>
      <xdr:rowOff>38055</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3652500" y="1330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29182</xdr:rowOff>
    </xdr:from>
    <xdr:ext cx="59901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03795" y="13402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101270</xdr:rowOff>
    </xdr:from>
    <xdr:to>
      <xdr:col>67</xdr:col>
      <xdr:colOff>101600</xdr:colOff>
      <xdr:row>78</xdr:row>
      <xdr:rowOff>31420</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2763500" y="1330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22547</xdr:rowOff>
    </xdr:from>
    <xdr:ext cx="599010"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14795" y="13395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8" name="直線コネクタ 657">
          <a:extLst>
            <a:ext uri="{FF2B5EF4-FFF2-40B4-BE49-F238E27FC236}">
              <a16:creationId xmlns:a16="http://schemas.microsoft.com/office/drawing/2014/main" id="{00000000-0008-0000-0600-000092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92</xdr:row>
      <xdr:rowOff>111777</xdr:rowOff>
    </xdr:from>
    <xdr:ext cx="685572"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168927</xdr:rowOff>
    </xdr:from>
    <xdr:ext cx="685572"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9" name="積立金グラフ枠">
          <a:extLst>
            <a:ext uri="{FF2B5EF4-FFF2-40B4-BE49-F238E27FC236}">
              <a16:creationId xmlns:a16="http://schemas.microsoft.com/office/drawing/2014/main" id="{00000000-0008-0000-0600-00009D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101045</xdr:rowOff>
    </xdr:from>
    <xdr:to>
      <xdr:col>85</xdr:col>
      <xdr:colOff>126364</xdr:colOff>
      <xdr:row>98</xdr:row>
      <xdr:rowOff>137503</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flipV="1">
          <a:off x="16317595" y="15531545"/>
          <a:ext cx="1269" cy="1408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141330</xdr:rowOff>
    </xdr:from>
    <xdr:ext cx="469744" cy="259045"/>
    <xdr:sp macro="" textlink="">
      <xdr:nvSpPr>
        <xdr:cNvPr id="671" name="積立金最小値テキスト">
          <a:extLst>
            <a:ext uri="{FF2B5EF4-FFF2-40B4-BE49-F238E27FC236}">
              <a16:creationId xmlns:a16="http://schemas.microsoft.com/office/drawing/2014/main" id="{00000000-0008-0000-0600-00009F020000}"/>
            </a:ext>
          </a:extLst>
        </xdr:cNvPr>
        <xdr:cNvSpPr txBox="1"/>
      </xdr:nvSpPr>
      <xdr:spPr>
        <a:xfrm>
          <a:off x="16370300" y="16943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137503</xdr:rowOff>
    </xdr:from>
    <xdr:to>
      <xdr:col>86</xdr:col>
      <xdr:colOff>25400</xdr:colOff>
      <xdr:row>98</xdr:row>
      <xdr:rowOff>137503</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69396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47722</xdr:rowOff>
    </xdr:from>
    <xdr:ext cx="690189" cy="259045"/>
    <xdr:sp macro="" textlink="">
      <xdr:nvSpPr>
        <xdr:cNvPr id="673" name="積立金最大値テキスト">
          <a:extLst>
            <a:ext uri="{FF2B5EF4-FFF2-40B4-BE49-F238E27FC236}">
              <a16:creationId xmlns:a16="http://schemas.microsoft.com/office/drawing/2014/main" id="{00000000-0008-0000-0600-0000A1020000}"/>
            </a:ext>
          </a:extLst>
        </xdr:cNvPr>
        <xdr:cNvSpPr txBox="1"/>
      </xdr:nvSpPr>
      <xdr:spPr>
        <a:xfrm>
          <a:off x="16370300" y="153067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1,542,274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101045</xdr:rowOff>
    </xdr:from>
    <xdr:to>
      <xdr:col>86</xdr:col>
      <xdr:colOff>25400</xdr:colOff>
      <xdr:row>90</xdr:row>
      <xdr:rowOff>101045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5531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54711</xdr:rowOff>
    </xdr:from>
    <xdr:to>
      <xdr:col>85</xdr:col>
      <xdr:colOff>127000</xdr:colOff>
      <xdr:row>98</xdr:row>
      <xdr:rowOff>70256</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5481300" y="16856811"/>
          <a:ext cx="838200" cy="155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3394</xdr:rowOff>
    </xdr:from>
    <xdr:ext cx="599010" cy="259045"/>
    <xdr:sp macro="" textlink="">
      <xdr:nvSpPr>
        <xdr:cNvPr id="676" name="積立金平均値テキスト">
          <a:extLst>
            <a:ext uri="{FF2B5EF4-FFF2-40B4-BE49-F238E27FC236}">
              <a16:creationId xmlns:a16="http://schemas.microsoft.com/office/drawing/2014/main" id="{00000000-0008-0000-0600-0000A4020000}"/>
            </a:ext>
          </a:extLst>
        </xdr:cNvPr>
        <xdr:cNvSpPr txBox="1"/>
      </xdr:nvSpPr>
      <xdr:spPr>
        <a:xfrm>
          <a:off x="16370300" y="166340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118,528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151967</xdr:rowOff>
    </xdr:from>
    <xdr:to>
      <xdr:col>85</xdr:col>
      <xdr:colOff>177800</xdr:colOff>
      <xdr:row>98</xdr:row>
      <xdr:rowOff>82117</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6268700" y="167826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54711</xdr:rowOff>
    </xdr:from>
    <xdr:to>
      <xdr:col>81</xdr:col>
      <xdr:colOff>50800</xdr:colOff>
      <xdr:row>98</xdr:row>
      <xdr:rowOff>63072</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flipV="1">
          <a:off x="14592300" y="16856811"/>
          <a:ext cx="889000" cy="8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138706</xdr:rowOff>
    </xdr:from>
    <xdr:to>
      <xdr:col>81</xdr:col>
      <xdr:colOff>101600</xdr:colOff>
      <xdr:row>98</xdr:row>
      <xdr:rowOff>68856</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5430500" y="16769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85383</xdr:rowOff>
    </xdr:from>
    <xdr:ext cx="599010"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5181795" y="165445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63072</xdr:rowOff>
    </xdr:from>
    <xdr:to>
      <xdr:col>76</xdr:col>
      <xdr:colOff>114300</xdr:colOff>
      <xdr:row>98</xdr:row>
      <xdr:rowOff>80383</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3703300" y="16865172"/>
          <a:ext cx="889000" cy="173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15325</xdr:rowOff>
    </xdr:from>
    <xdr:to>
      <xdr:col>76</xdr:col>
      <xdr:colOff>165100</xdr:colOff>
      <xdr:row>98</xdr:row>
      <xdr:rowOff>116925</xdr:rowOff>
    </xdr:to>
    <xdr:sp macro="" textlink="">
      <xdr:nvSpPr>
        <xdr:cNvPr id="682" name="フローチャート: 判断 681">
          <a:extLst>
            <a:ext uri="{FF2B5EF4-FFF2-40B4-BE49-F238E27FC236}">
              <a16:creationId xmlns:a16="http://schemas.microsoft.com/office/drawing/2014/main" id="{00000000-0008-0000-0600-0000AA020000}"/>
            </a:ext>
          </a:extLst>
        </xdr:cNvPr>
        <xdr:cNvSpPr/>
      </xdr:nvSpPr>
      <xdr:spPr>
        <a:xfrm>
          <a:off x="14541500" y="1681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108052</xdr:rowOff>
    </xdr:from>
    <xdr:ext cx="534377"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325111" y="169101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80383</xdr:rowOff>
    </xdr:from>
    <xdr:to>
      <xdr:col>71</xdr:col>
      <xdr:colOff>177800</xdr:colOff>
      <xdr:row>98</xdr:row>
      <xdr:rowOff>107316</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flipV="1">
          <a:off x="12814300" y="16882483"/>
          <a:ext cx="889000" cy="26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27187</xdr:rowOff>
    </xdr:from>
    <xdr:to>
      <xdr:col>72</xdr:col>
      <xdr:colOff>38100</xdr:colOff>
      <xdr:row>98</xdr:row>
      <xdr:rowOff>128787</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3652500" y="16829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145314</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3436111" y="16604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23558</xdr:rowOff>
    </xdr:from>
    <xdr:to>
      <xdr:col>67</xdr:col>
      <xdr:colOff>101600</xdr:colOff>
      <xdr:row>98</xdr:row>
      <xdr:rowOff>125158</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2763500" y="16825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141685</xdr:rowOff>
    </xdr:from>
    <xdr:ext cx="534377"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2547111" y="16600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19456</xdr:rowOff>
    </xdr:from>
    <xdr:to>
      <xdr:col>85</xdr:col>
      <xdr:colOff>177800</xdr:colOff>
      <xdr:row>98</xdr:row>
      <xdr:rowOff>121056</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6268700" y="16821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130395</xdr:rowOff>
    </xdr:from>
    <xdr:ext cx="534377" cy="259045"/>
    <xdr:sp macro="" textlink="">
      <xdr:nvSpPr>
        <xdr:cNvPr id="695" name="積立金該当値テキスト">
          <a:extLst>
            <a:ext uri="{FF2B5EF4-FFF2-40B4-BE49-F238E27FC236}">
              <a16:creationId xmlns:a16="http://schemas.microsoft.com/office/drawing/2014/main" id="{00000000-0008-0000-0600-0000B7020000}"/>
            </a:ext>
          </a:extLst>
        </xdr:cNvPr>
        <xdr:cNvSpPr txBox="1"/>
      </xdr:nvSpPr>
      <xdr:spPr>
        <a:xfrm>
          <a:off x="16370300" y="16761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3911</xdr:rowOff>
    </xdr:from>
    <xdr:to>
      <xdr:col>81</xdr:col>
      <xdr:colOff>101600</xdr:colOff>
      <xdr:row>98</xdr:row>
      <xdr:rowOff>105511</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5430500" y="168060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98</xdr:row>
      <xdr:rowOff>96638</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14111" y="16898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12272</xdr:rowOff>
    </xdr:from>
    <xdr:to>
      <xdr:col>76</xdr:col>
      <xdr:colOff>165100</xdr:colOff>
      <xdr:row>98</xdr:row>
      <xdr:rowOff>113872</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4541500" y="16814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130399</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4325111" y="165895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29583</xdr:rowOff>
    </xdr:from>
    <xdr:to>
      <xdr:col>72</xdr:col>
      <xdr:colOff>38100</xdr:colOff>
      <xdr:row>98</xdr:row>
      <xdr:rowOff>131183</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3652500" y="16831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122310</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3436111" y="16924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56516</xdr:rowOff>
    </xdr:from>
    <xdr:to>
      <xdr:col>67</xdr:col>
      <xdr:colOff>101600</xdr:colOff>
      <xdr:row>98</xdr:row>
      <xdr:rowOff>158116</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2763500" y="1685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149243</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2547111" y="16951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3" name="直線コネクタ 712">
          <a:extLst>
            <a:ext uri="{FF2B5EF4-FFF2-40B4-BE49-F238E27FC236}">
              <a16:creationId xmlns:a16="http://schemas.microsoft.com/office/drawing/2014/main" id="{00000000-0008-0000-0600-0000C9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4" name="投資及び出資金グラフ枠">
          <a:extLst>
            <a:ext uri="{FF2B5EF4-FFF2-40B4-BE49-F238E27FC236}">
              <a16:creationId xmlns:a16="http://schemas.microsoft.com/office/drawing/2014/main" id="{00000000-0008-0000-0600-0000D4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33</xdr:row>
      <xdr:rowOff>51026</xdr:rowOff>
    </xdr:from>
    <xdr:to>
      <xdr:col>116</xdr:col>
      <xdr:colOff>62864</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flipV="1">
          <a:off x="22159595" y="5708876"/>
          <a:ext cx="1269" cy="9459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6" name="投資及び出資金最小値テキスト">
          <a:extLst>
            <a:ext uri="{FF2B5EF4-FFF2-40B4-BE49-F238E27FC236}">
              <a16:creationId xmlns:a16="http://schemas.microsoft.com/office/drawing/2014/main" id="{00000000-0008-0000-0600-0000D6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169153</xdr:rowOff>
    </xdr:from>
    <xdr:ext cx="534377" cy="259045"/>
    <xdr:sp macro="" textlink="">
      <xdr:nvSpPr>
        <xdr:cNvPr id="728" name="投資及び出資金最大値テキスト">
          <a:extLst>
            <a:ext uri="{FF2B5EF4-FFF2-40B4-BE49-F238E27FC236}">
              <a16:creationId xmlns:a16="http://schemas.microsoft.com/office/drawing/2014/main" id="{00000000-0008-0000-0600-0000D8020000}"/>
            </a:ext>
          </a:extLst>
        </xdr:cNvPr>
        <xdr:cNvSpPr txBox="1"/>
      </xdr:nvSpPr>
      <xdr:spPr>
        <a:xfrm>
          <a:off x="22212300" y="5484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51026</xdr:rowOff>
    </xdr:from>
    <xdr:to>
      <xdr:col>116</xdr:col>
      <xdr:colOff>152400</xdr:colOff>
      <xdr:row>33</xdr:row>
      <xdr:rowOff>51026</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2072600" y="5708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48775</xdr:rowOff>
    </xdr:from>
    <xdr:ext cx="469744" cy="259045"/>
    <xdr:sp macro="" textlink="">
      <xdr:nvSpPr>
        <xdr:cNvPr id="731" name="投資及び出資金平均値テキスト">
          <a:extLst>
            <a:ext uri="{FF2B5EF4-FFF2-40B4-BE49-F238E27FC236}">
              <a16:creationId xmlns:a16="http://schemas.microsoft.com/office/drawing/2014/main" id="{00000000-0008-0000-0600-0000DB020000}"/>
            </a:ext>
          </a:extLst>
        </xdr:cNvPr>
        <xdr:cNvSpPr txBox="1"/>
      </xdr:nvSpPr>
      <xdr:spPr>
        <a:xfrm>
          <a:off x="22212300" y="63924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25898</xdr:rowOff>
    </xdr:from>
    <xdr:to>
      <xdr:col>116</xdr:col>
      <xdr:colOff>114300</xdr:colOff>
      <xdr:row>38</xdr:row>
      <xdr:rowOff>127498</xdr:rowOff>
    </xdr:to>
    <xdr:sp macro=""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2110700" y="654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31750</xdr:rowOff>
    </xdr:from>
    <xdr:to>
      <xdr:col>112</xdr:col>
      <xdr:colOff>38100</xdr:colOff>
      <xdr:row>38</xdr:row>
      <xdr:rowOff>133350</xdr:rowOff>
    </xdr:to>
    <xdr:sp macro="" textlink="">
      <xdr:nvSpPr>
        <xdr:cNvPr id="734" name="フローチャート: 判断 733">
          <a:extLst>
            <a:ext uri="{FF2B5EF4-FFF2-40B4-BE49-F238E27FC236}">
              <a16:creationId xmlns:a16="http://schemas.microsoft.com/office/drawing/2014/main" id="{00000000-0008-0000-0600-0000DE020000}"/>
            </a:ext>
          </a:extLst>
        </xdr:cNvPr>
        <xdr:cNvSpPr/>
      </xdr:nvSpPr>
      <xdr:spPr>
        <a:xfrm>
          <a:off x="21272500" y="6546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149877</xdr:rowOff>
    </xdr:from>
    <xdr:ext cx="469744"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21088428" y="63220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31</xdr:row>
      <xdr:rowOff>43848</xdr:rowOff>
    </xdr:from>
    <xdr:to>
      <xdr:col>107</xdr:col>
      <xdr:colOff>50800</xdr:colOff>
      <xdr:row>38</xdr:row>
      <xdr:rowOff>139700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9545300" y="5358798"/>
          <a:ext cx="8890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32001</xdr:rowOff>
    </xdr:from>
    <xdr:to>
      <xdr:col>107</xdr:col>
      <xdr:colOff>101600</xdr:colOff>
      <xdr:row>38</xdr:row>
      <xdr:rowOff>133601</xdr:rowOff>
    </xdr:to>
    <xdr:sp macro="" textlink="">
      <xdr:nvSpPr>
        <xdr:cNvPr id="737" name="フローチャート: 判断 736">
          <a:extLst>
            <a:ext uri="{FF2B5EF4-FFF2-40B4-BE49-F238E27FC236}">
              <a16:creationId xmlns:a16="http://schemas.microsoft.com/office/drawing/2014/main" id="{00000000-0008-0000-0600-0000E1020000}"/>
            </a:ext>
          </a:extLst>
        </xdr:cNvPr>
        <xdr:cNvSpPr/>
      </xdr:nvSpPr>
      <xdr:spPr>
        <a:xfrm>
          <a:off x="20383500" y="6547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150129</xdr:rowOff>
    </xdr:from>
    <xdr:ext cx="469744"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20199428" y="6322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31</xdr:row>
      <xdr:rowOff>43848</xdr:rowOff>
    </xdr:from>
    <xdr:to>
      <xdr:col>102</xdr:col>
      <xdr:colOff>114300</xdr:colOff>
      <xdr:row>38</xdr:row>
      <xdr:rowOff>139700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18656300" y="5358798"/>
          <a:ext cx="889000" cy="129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64326</xdr:rowOff>
    </xdr:from>
    <xdr:to>
      <xdr:col>102</xdr:col>
      <xdr:colOff>165100</xdr:colOff>
      <xdr:row>38</xdr:row>
      <xdr:rowOff>165926</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19494500" y="65794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157053</xdr:rowOff>
    </xdr:from>
    <xdr:ext cx="469744"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9310428" y="6672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59159</xdr:rowOff>
    </xdr:from>
    <xdr:to>
      <xdr:col>98</xdr:col>
      <xdr:colOff>38100</xdr:colOff>
      <xdr:row>38</xdr:row>
      <xdr:rowOff>160759</xdr:rowOff>
    </xdr:to>
    <xdr:sp macro="" textlink="">
      <xdr:nvSpPr>
        <xdr:cNvPr id="742" name="フローチャート: 判断 741">
          <a:extLst>
            <a:ext uri="{FF2B5EF4-FFF2-40B4-BE49-F238E27FC236}">
              <a16:creationId xmlns:a16="http://schemas.microsoft.com/office/drawing/2014/main" id="{00000000-0008-0000-0600-0000E6020000}"/>
            </a:ext>
          </a:extLst>
        </xdr:cNvPr>
        <xdr:cNvSpPr/>
      </xdr:nvSpPr>
      <xdr:spPr>
        <a:xfrm>
          <a:off x="18605500" y="6574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5836</xdr:rowOff>
    </xdr:from>
    <xdr:ext cx="469744"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8421428" y="6349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4325</xdr:rowOff>
    </xdr:from>
    <xdr:ext cx="249299" cy="259045"/>
    <xdr:sp macro="" textlink="">
      <xdr:nvSpPr>
        <xdr:cNvPr id="750" name="投資及び出資金該当値テキスト">
          <a:extLst>
            <a:ext uri="{FF2B5EF4-FFF2-40B4-BE49-F238E27FC236}">
              <a16:creationId xmlns:a16="http://schemas.microsoft.com/office/drawing/2014/main" id="{00000000-0008-0000-0600-0000EE020000}"/>
            </a:ext>
          </a:extLst>
        </xdr:cNvPr>
        <xdr:cNvSpPr txBox="1"/>
      </xdr:nvSpPr>
      <xdr:spPr>
        <a:xfrm>
          <a:off x="22212300" y="651942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30</xdr:row>
      <xdr:rowOff>164498</xdr:rowOff>
    </xdr:from>
    <xdr:to>
      <xdr:col>102</xdr:col>
      <xdr:colOff>165100</xdr:colOff>
      <xdr:row>31</xdr:row>
      <xdr:rowOff>94648</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19494500" y="5307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29</xdr:row>
      <xdr:rowOff>111175</xdr:rowOff>
    </xdr:from>
    <xdr:ext cx="534377"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9278111" y="5083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8" name="直線コネクタ 767">
          <a:extLst>
            <a:ext uri="{FF2B5EF4-FFF2-40B4-BE49-F238E27FC236}">
              <a16:creationId xmlns:a16="http://schemas.microsoft.com/office/drawing/2014/main" id="{00000000-0008-0000-0600-000000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53</xdr:row>
      <xdr:rowOff>168927</xdr:rowOff>
    </xdr:from>
    <xdr:ext cx="59541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692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51</xdr:row>
      <xdr:rowOff>130827</xdr:rowOff>
    </xdr:from>
    <xdr:ext cx="59541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692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92727</xdr:rowOff>
    </xdr:from>
    <xdr:ext cx="595419" cy="259045"/>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1" name="貸付金グラフ枠">
          <a:extLst>
            <a:ext uri="{FF2B5EF4-FFF2-40B4-BE49-F238E27FC236}">
              <a16:creationId xmlns:a16="http://schemas.microsoft.com/office/drawing/2014/main" id="{00000000-0008-0000-0600-00000D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155032</xdr:rowOff>
    </xdr:from>
    <xdr:to>
      <xdr:col>116</xdr:col>
      <xdr:colOff>62864</xdr:colOff>
      <xdr:row>59</xdr:row>
      <xdr:rowOff>44450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flipV="1">
          <a:off x="22159595" y="8727532"/>
          <a:ext cx="1269" cy="1432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83" name="貸付金最小値テキスト">
          <a:extLst>
            <a:ext uri="{FF2B5EF4-FFF2-40B4-BE49-F238E27FC236}">
              <a16:creationId xmlns:a16="http://schemas.microsoft.com/office/drawing/2014/main" id="{00000000-0008-0000-0600-00000F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101709</xdr:rowOff>
    </xdr:from>
    <xdr:ext cx="599010" cy="259045"/>
    <xdr:sp macro="" textlink="">
      <xdr:nvSpPr>
        <xdr:cNvPr id="785" name="貸付金最大値テキスト">
          <a:extLst>
            <a:ext uri="{FF2B5EF4-FFF2-40B4-BE49-F238E27FC236}">
              <a16:creationId xmlns:a16="http://schemas.microsoft.com/office/drawing/2014/main" id="{00000000-0008-0000-0600-000011030000}"/>
            </a:ext>
          </a:extLst>
        </xdr:cNvPr>
        <xdr:cNvSpPr txBox="1"/>
      </xdr:nvSpPr>
      <xdr:spPr>
        <a:xfrm>
          <a:off x="22212300" y="8502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187,988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155032</xdr:rowOff>
    </xdr:from>
    <xdr:to>
      <xdr:col>116</xdr:col>
      <xdr:colOff>152400</xdr:colOff>
      <xdr:row>50</xdr:row>
      <xdr:rowOff>155032</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2072600" y="87275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166226</xdr:rowOff>
    </xdr:from>
    <xdr:to>
      <xdr:col>116</xdr:col>
      <xdr:colOff>63500</xdr:colOff>
      <xdr:row>59</xdr:row>
      <xdr:rowOff>6487</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flipV="1">
          <a:off x="21323300" y="10110326"/>
          <a:ext cx="838200" cy="11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127154</xdr:rowOff>
    </xdr:from>
    <xdr:ext cx="469744" cy="259045"/>
    <xdr:sp macro="" textlink="">
      <xdr:nvSpPr>
        <xdr:cNvPr id="788" name="貸付金平均値テキスト">
          <a:extLst>
            <a:ext uri="{FF2B5EF4-FFF2-40B4-BE49-F238E27FC236}">
              <a16:creationId xmlns:a16="http://schemas.microsoft.com/office/drawing/2014/main" id="{00000000-0008-0000-0600-000014030000}"/>
            </a:ext>
          </a:extLst>
        </xdr:cNvPr>
        <xdr:cNvSpPr txBox="1"/>
      </xdr:nvSpPr>
      <xdr:spPr>
        <a:xfrm>
          <a:off x="22212300" y="98998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104277</xdr:rowOff>
    </xdr:from>
    <xdr:to>
      <xdr:col>116</xdr:col>
      <xdr:colOff>114300</xdr:colOff>
      <xdr:row>59</xdr:row>
      <xdr:rowOff>34427</xdr:rowOff>
    </xdr:to>
    <xdr:sp macro=""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2110700" y="100483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6487</xdr:rowOff>
    </xdr:from>
    <xdr:to>
      <xdr:col>111</xdr:col>
      <xdr:colOff>177800</xdr:colOff>
      <xdr:row>59</xdr:row>
      <xdr:rowOff>33455</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0434300" y="10122037"/>
          <a:ext cx="889000" cy="26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104361</xdr:rowOff>
    </xdr:from>
    <xdr:to>
      <xdr:col>112</xdr:col>
      <xdr:colOff>38100</xdr:colOff>
      <xdr:row>59</xdr:row>
      <xdr:rowOff>34511</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21272500" y="1004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51038</xdr:rowOff>
    </xdr:from>
    <xdr:ext cx="469744"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21088428" y="9823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33455</xdr:rowOff>
    </xdr:from>
    <xdr:to>
      <xdr:col>107</xdr:col>
      <xdr:colOff>50800</xdr:colOff>
      <xdr:row>59</xdr:row>
      <xdr:rowOff>33652</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19545300" y="10149005"/>
          <a:ext cx="889000" cy="1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103066</xdr:rowOff>
    </xdr:from>
    <xdr:to>
      <xdr:col>107</xdr:col>
      <xdr:colOff>101600</xdr:colOff>
      <xdr:row>59</xdr:row>
      <xdr:rowOff>33216</xdr:rowOff>
    </xdr:to>
    <xdr:sp macro="" textlink="">
      <xdr:nvSpPr>
        <xdr:cNvPr id="794" name="フローチャート: 判断 793">
          <a:extLst>
            <a:ext uri="{FF2B5EF4-FFF2-40B4-BE49-F238E27FC236}">
              <a16:creationId xmlns:a16="http://schemas.microsoft.com/office/drawing/2014/main" id="{00000000-0008-0000-0600-00001A030000}"/>
            </a:ext>
          </a:extLst>
        </xdr:cNvPr>
        <xdr:cNvSpPr/>
      </xdr:nvSpPr>
      <xdr:spPr>
        <a:xfrm>
          <a:off x="20383500" y="10047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49743</xdr:rowOff>
    </xdr:from>
    <xdr:ext cx="469744"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0199428" y="98223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33652</xdr:rowOff>
    </xdr:from>
    <xdr:to>
      <xdr:col>102</xdr:col>
      <xdr:colOff>114300</xdr:colOff>
      <xdr:row>59</xdr:row>
      <xdr:rowOff>37417</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18656300" y="10149202"/>
          <a:ext cx="889000" cy="3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104216</xdr:rowOff>
    </xdr:from>
    <xdr:to>
      <xdr:col>102</xdr:col>
      <xdr:colOff>165100</xdr:colOff>
      <xdr:row>59</xdr:row>
      <xdr:rowOff>34366</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19494500" y="10048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50893</xdr:rowOff>
    </xdr:from>
    <xdr:ext cx="469744"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9310428" y="9823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106220</xdr:rowOff>
    </xdr:from>
    <xdr:to>
      <xdr:col>98</xdr:col>
      <xdr:colOff>38100</xdr:colOff>
      <xdr:row>59</xdr:row>
      <xdr:rowOff>36370</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18605500" y="10050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52897</xdr:rowOff>
    </xdr:from>
    <xdr:ext cx="469744"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8421428" y="9825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600-000024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115426</xdr:rowOff>
    </xdr:from>
    <xdr:to>
      <xdr:col>116</xdr:col>
      <xdr:colOff>114300</xdr:colOff>
      <xdr:row>59</xdr:row>
      <xdr:rowOff>45576</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2110700" y="100595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82705</xdr:rowOff>
    </xdr:from>
    <xdr:ext cx="469744" cy="259045"/>
    <xdr:sp macro="" textlink="">
      <xdr:nvSpPr>
        <xdr:cNvPr id="807" name="貸付金該当値テキスト">
          <a:extLst>
            <a:ext uri="{FF2B5EF4-FFF2-40B4-BE49-F238E27FC236}">
              <a16:creationId xmlns:a16="http://schemas.microsoft.com/office/drawing/2014/main" id="{00000000-0008-0000-0600-000027030000}"/>
            </a:ext>
          </a:extLst>
        </xdr:cNvPr>
        <xdr:cNvSpPr txBox="1"/>
      </xdr:nvSpPr>
      <xdr:spPr>
        <a:xfrm>
          <a:off x="22212300" y="100268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127137</xdr:rowOff>
    </xdr:from>
    <xdr:to>
      <xdr:col>112</xdr:col>
      <xdr:colOff>38100</xdr:colOff>
      <xdr:row>59</xdr:row>
      <xdr:rowOff>57287</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21272500" y="10071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59</xdr:row>
      <xdr:rowOff>48414</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088428" y="101639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154105</xdr:rowOff>
    </xdr:from>
    <xdr:to>
      <xdr:col>107</xdr:col>
      <xdr:colOff>101600</xdr:colOff>
      <xdr:row>59</xdr:row>
      <xdr:rowOff>84255</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20383500" y="10098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75382</xdr:rowOff>
    </xdr:from>
    <xdr:ext cx="469744"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199428" y="10190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154302</xdr:rowOff>
    </xdr:from>
    <xdr:to>
      <xdr:col>102</xdr:col>
      <xdr:colOff>165100</xdr:colOff>
      <xdr:row>59</xdr:row>
      <xdr:rowOff>84452</xdr:rowOff>
    </xdr:to>
    <xdr:sp macro="" textlink="">
      <xdr:nvSpPr>
        <xdr:cNvPr id="812" name="楕円 811">
          <a:extLst>
            <a:ext uri="{FF2B5EF4-FFF2-40B4-BE49-F238E27FC236}">
              <a16:creationId xmlns:a16="http://schemas.microsoft.com/office/drawing/2014/main" id="{00000000-0008-0000-0600-00002C030000}"/>
            </a:ext>
          </a:extLst>
        </xdr:cNvPr>
        <xdr:cNvSpPr/>
      </xdr:nvSpPr>
      <xdr:spPr>
        <a:xfrm>
          <a:off x="19494500" y="10098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75579</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101911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158067</xdr:rowOff>
    </xdr:from>
    <xdr:to>
      <xdr:col>98</xdr:col>
      <xdr:colOff>38100</xdr:colOff>
      <xdr:row>59</xdr:row>
      <xdr:rowOff>88217</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18605500" y="10102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79344</xdr:rowOff>
    </xdr:from>
    <xdr:ext cx="378565"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67017" y="101948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0" name="正方形/長方形 819">
          <a:extLst>
            <a:ext uri="{FF2B5EF4-FFF2-40B4-BE49-F238E27FC236}">
              <a16:creationId xmlns:a16="http://schemas.microsoft.com/office/drawing/2014/main" id="{00000000-0008-0000-0600-000034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1" name="正方形/長方形 820">
          <a:extLst>
            <a:ext uri="{FF2B5EF4-FFF2-40B4-BE49-F238E27FC236}">
              <a16:creationId xmlns:a16="http://schemas.microsoft.com/office/drawing/2014/main" id="{00000000-0008-0000-0600-000035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22" name="正方形/長方形 821">
          <a:extLst>
            <a:ext uri="{FF2B5EF4-FFF2-40B4-BE49-F238E27FC236}">
              <a16:creationId xmlns:a16="http://schemas.microsoft.com/office/drawing/2014/main" id="{00000000-0008-0000-0600-000036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3" name="正方形/長方形 822">
          <a:extLst>
            <a:ext uri="{FF2B5EF4-FFF2-40B4-BE49-F238E27FC236}">
              <a16:creationId xmlns:a16="http://schemas.microsoft.com/office/drawing/2014/main" id="{00000000-0008-0000-0600-000037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8" name="繰出金グラフ枠">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114840</xdr:rowOff>
    </xdr:from>
    <xdr:to>
      <xdr:col>116</xdr:col>
      <xdr:colOff>62864</xdr:colOff>
      <xdr:row>78</xdr:row>
      <xdr:rowOff>54169</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flipV="1">
          <a:off x="22159595" y="12287790"/>
          <a:ext cx="1269" cy="1139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57996</xdr:rowOff>
    </xdr:from>
    <xdr:ext cx="534377" cy="259045"/>
    <xdr:sp macro="" textlink="">
      <xdr:nvSpPr>
        <xdr:cNvPr id="840" name="繰出金最小値テキスト">
          <a:extLst>
            <a:ext uri="{FF2B5EF4-FFF2-40B4-BE49-F238E27FC236}">
              <a16:creationId xmlns:a16="http://schemas.microsoft.com/office/drawing/2014/main" id="{00000000-0008-0000-0600-000048030000}"/>
            </a:ext>
          </a:extLst>
        </xdr:cNvPr>
        <xdr:cNvSpPr txBox="1"/>
      </xdr:nvSpPr>
      <xdr:spPr>
        <a:xfrm>
          <a:off x="22212300" y="134310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54169</xdr:rowOff>
    </xdr:from>
    <xdr:to>
      <xdr:col>116</xdr:col>
      <xdr:colOff>152400</xdr:colOff>
      <xdr:row>78</xdr:row>
      <xdr:rowOff>54169</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22072600" y="134272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61517</xdr:rowOff>
    </xdr:from>
    <xdr:ext cx="599010" cy="259045"/>
    <xdr:sp macro="" textlink="">
      <xdr:nvSpPr>
        <xdr:cNvPr id="842" name="繰出金最大値テキスト">
          <a:extLst>
            <a:ext uri="{FF2B5EF4-FFF2-40B4-BE49-F238E27FC236}">
              <a16:creationId xmlns:a16="http://schemas.microsoft.com/office/drawing/2014/main" id="{00000000-0008-0000-0600-00004A030000}"/>
            </a:ext>
          </a:extLst>
        </xdr:cNvPr>
        <xdr:cNvSpPr txBox="1"/>
      </xdr:nvSpPr>
      <xdr:spPr>
        <a:xfrm>
          <a:off x="22212300" y="1206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114840</xdr:rowOff>
    </xdr:from>
    <xdr:to>
      <xdr:col>116</xdr:col>
      <xdr:colOff>152400</xdr:colOff>
      <xdr:row>71</xdr:row>
      <xdr:rowOff>114840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22072600" y="122877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32045</xdr:rowOff>
    </xdr:from>
    <xdr:to>
      <xdr:col>116</xdr:col>
      <xdr:colOff>63500</xdr:colOff>
      <xdr:row>76</xdr:row>
      <xdr:rowOff>156643</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flipV="1">
          <a:off x="21323300" y="13062245"/>
          <a:ext cx="838200" cy="1245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39071</xdr:rowOff>
    </xdr:from>
    <xdr:ext cx="599010" cy="259045"/>
    <xdr:sp macro="" textlink="">
      <xdr:nvSpPr>
        <xdr:cNvPr id="845" name="繰出金平均値テキスト">
          <a:extLst>
            <a:ext uri="{FF2B5EF4-FFF2-40B4-BE49-F238E27FC236}">
              <a16:creationId xmlns:a16="http://schemas.microsoft.com/office/drawing/2014/main" id="{00000000-0008-0000-0600-00004D030000}"/>
            </a:ext>
          </a:extLst>
        </xdr:cNvPr>
        <xdr:cNvSpPr txBox="1"/>
      </xdr:nvSpPr>
      <xdr:spPr>
        <a:xfrm>
          <a:off x="22212300" y="1306927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60644</xdr:rowOff>
    </xdr:from>
    <xdr:to>
      <xdr:col>116</xdr:col>
      <xdr:colOff>114300</xdr:colOff>
      <xdr:row>76</xdr:row>
      <xdr:rowOff>162244</xdr:rowOff>
    </xdr:to>
    <xdr:sp macro="" textlink="">
      <xdr:nvSpPr>
        <xdr:cNvPr id="846" name="フローチャート: 判断 845">
          <a:extLst>
            <a:ext uri="{FF2B5EF4-FFF2-40B4-BE49-F238E27FC236}">
              <a16:creationId xmlns:a16="http://schemas.microsoft.com/office/drawing/2014/main" id="{00000000-0008-0000-0600-00004E030000}"/>
            </a:ext>
          </a:extLst>
        </xdr:cNvPr>
        <xdr:cNvSpPr/>
      </xdr:nvSpPr>
      <xdr:spPr>
        <a:xfrm>
          <a:off x="22110700" y="13090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156643</xdr:rowOff>
    </xdr:from>
    <xdr:to>
      <xdr:col>111</xdr:col>
      <xdr:colOff>177800</xdr:colOff>
      <xdr:row>77</xdr:row>
      <xdr:rowOff>113133</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flipV="1">
          <a:off x="20434300" y="13186843"/>
          <a:ext cx="889000" cy="1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81704</xdr:rowOff>
    </xdr:from>
    <xdr:to>
      <xdr:col>112</xdr:col>
      <xdr:colOff>38100</xdr:colOff>
      <xdr:row>77</xdr:row>
      <xdr:rowOff>11854</xdr:rowOff>
    </xdr:to>
    <xdr:sp macro="" textlink="">
      <xdr:nvSpPr>
        <xdr:cNvPr id="848" name="フローチャート: 判断 847">
          <a:extLst>
            <a:ext uri="{FF2B5EF4-FFF2-40B4-BE49-F238E27FC236}">
              <a16:creationId xmlns:a16="http://schemas.microsoft.com/office/drawing/2014/main" id="{00000000-0008-0000-0600-000050030000}"/>
            </a:ext>
          </a:extLst>
        </xdr:cNvPr>
        <xdr:cNvSpPr/>
      </xdr:nvSpPr>
      <xdr:spPr>
        <a:xfrm>
          <a:off x="21272500" y="13111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28380</xdr:rowOff>
    </xdr:from>
    <xdr:ext cx="599010"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21023795" y="128871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111,889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12469</xdr:rowOff>
    </xdr:from>
    <xdr:to>
      <xdr:col>107</xdr:col>
      <xdr:colOff>50800</xdr:colOff>
      <xdr:row>77</xdr:row>
      <xdr:rowOff>113133</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9545300" y="13214119"/>
          <a:ext cx="889000" cy="1006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79744</xdr:rowOff>
    </xdr:from>
    <xdr:to>
      <xdr:col>107</xdr:col>
      <xdr:colOff>101600</xdr:colOff>
      <xdr:row>77</xdr:row>
      <xdr:rowOff>9894</xdr:rowOff>
    </xdr:to>
    <xdr:sp macro="" textlink="">
      <xdr:nvSpPr>
        <xdr:cNvPr id="851" name="フローチャート: 判断 850">
          <a:extLst>
            <a:ext uri="{FF2B5EF4-FFF2-40B4-BE49-F238E27FC236}">
              <a16:creationId xmlns:a16="http://schemas.microsoft.com/office/drawing/2014/main" id="{00000000-0008-0000-0600-000053030000}"/>
            </a:ext>
          </a:extLst>
        </xdr:cNvPr>
        <xdr:cNvSpPr/>
      </xdr:nvSpPr>
      <xdr:spPr>
        <a:xfrm>
          <a:off x="20383500" y="13109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26422</xdr:rowOff>
    </xdr:from>
    <xdr:ext cx="599010" cy="259045"/>
    <xdr:sp macro="" textlink="">
      <xdr:nvSpPr>
        <xdr:cNvPr id="852" name="テキスト ボックス 851">
          <a:extLst>
            <a:ext uri="{FF2B5EF4-FFF2-40B4-BE49-F238E27FC236}">
              <a16:creationId xmlns:a16="http://schemas.microsoft.com/office/drawing/2014/main" id="{00000000-0008-0000-0600-000054030000}"/>
            </a:ext>
          </a:extLst>
        </xdr:cNvPr>
        <xdr:cNvSpPr txBox="1"/>
      </xdr:nvSpPr>
      <xdr:spPr>
        <a:xfrm>
          <a:off x="20134795" y="128851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12469</xdr:rowOff>
    </xdr:from>
    <xdr:to>
      <xdr:col>102</xdr:col>
      <xdr:colOff>114300</xdr:colOff>
      <xdr:row>77</xdr:row>
      <xdr:rowOff>41120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18656300" y="13214119"/>
          <a:ext cx="889000" cy="28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87517</xdr:rowOff>
    </xdr:from>
    <xdr:to>
      <xdr:col>102</xdr:col>
      <xdr:colOff>165100</xdr:colOff>
      <xdr:row>77</xdr:row>
      <xdr:rowOff>17667</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19494500" y="13117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34194</xdr:rowOff>
    </xdr:from>
    <xdr:ext cx="59901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19245795" y="12892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97727</xdr:rowOff>
    </xdr:from>
    <xdr:to>
      <xdr:col>98</xdr:col>
      <xdr:colOff>38100</xdr:colOff>
      <xdr:row>77</xdr:row>
      <xdr:rowOff>27877</xdr:rowOff>
    </xdr:to>
    <xdr:sp macro="" textlink="">
      <xdr:nvSpPr>
        <xdr:cNvPr id="856" name="フローチャート: 判断 855">
          <a:extLst>
            <a:ext uri="{FF2B5EF4-FFF2-40B4-BE49-F238E27FC236}">
              <a16:creationId xmlns:a16="http://schemas.microsoft.com/office/drawing/2014/main" id="{00000000-0008-0000-0600-000058030000}"/>
            </a:ext>
          </a:extLst>
        </xdr:cNvPr>
        <xdr:cNvSpPr/>
      </xdr:nvSpPr>
      <xdr:spPr>
        <a:xfrm>
          <a:off x="186055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44405</xdr:rowOff>
    </xdr:from>
    <xdr:ext cx="59901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8356795" y="12903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152695</xdr:rowOff>
    </xdr:from>
    <xdr:to>
      <xdr:col>116</xdr:col>
      <xdr:colOff>114300</xdr:colOff>
      <xdr:row>76</xdr:row>
      <xdr:rowOff>82845</xdr:rowOff>
    </xdr:to>
    <xdr:sp macro="" textlink="">
      <xdr:nvSpPr>
        <xdr:cNvPr id="863" name="楕円 862">
          <a:extLst>
            <a:ext uri="{FF2B5EF4-FFF2-40B4-BE49-F238E27FC236}">
              <a16:creationId xmlns:a16="http://schemas.microsoft.com/office/drawing/2014/main" id="{00000000-0008-0000-0600-00005F030000}"/>
            </a:ext>
          </a:extLst>
        </xdr:cNvPr>
        <xdr:cNvSpPr/>
      </xdr:nvSpPr>
      <xdr:spPr>
        <a:xfrm>
          <a:off x="22110700" y="1301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4122</xdr:rowOff>
    </xdr:from>
    <xdr:ext cx="599010" cy="259045"/>
    <xdr:sp macro="" textlink="">
      <xdr:nvSpPr>
        <xdr:cNvPr id="864" name="繰出金該当値テキスト">
          <a:extLst>
            <a:ext uri="{FF2B5EF4-FFF2-40B4-BE49-F238E27FC236}">
              <a16:creationId xmlns:a16="http://schemas.microsoft.com/office/drawing/2014/main" id="{00000000-0008-0000-0600-000060030000}"/>
            </a:ext>
          </a:extLst>
        </xdr:cNvPr>
        <xdr:cNvSpPr txBox="1"/>
      </xdr:nvSpPr>
      <xdr:spPr>
        <a:xfrm>
          <a:off x="22212300" y="12862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138,256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105843</xdr:rowOff>
    </xdr:from>
    <xdr:to>
      <xdr:col>112</xdr:col>
      <xdr:colOff>38100</xdr:colOff>
      <xdr:row>77</xdr:row>
      <xdr:rowOff>35993</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21272500" y="13136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27120</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1023795" y="13228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62333</xdr:rowOff>
    </xdr:from>
    <xdr:to>
      <xdr:col>107</xdr:col>
      <xdr:colOff>101600</xdr:colOff>
      <xdr:row>77</xdr:row>
      <xdr:rowOff>163933</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20383500" y="1326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155060</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20167111" y="13356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133119</xdr:rowOff>
    </xdr:from>
    <xdr:to>
      <xdr:col>102</xdr:col>
      <xdr:colOff>165100</xdr:colOff>
      <xdr:row>77</xdr:row>
      <xdr:rowOff>63269</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19494500" y="13163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54396</xdr:rowOff>
    </xdr:from>
    <xdr:ext cx="534377" cy="259045"/>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19278111" y="13256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161770</xdr:rowOff>
    </xdr:from>
    <xdr:to>
      <xdr:col>98</xdr:col>
      <xdr:colOff>38100</xdr:colOff>
      <xdr:row>77</xdr:row>
      <xdr:rowOff>91920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18605500" y="131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83047</xdr:rowOff>
    </xdr:from>
    <xdr:ext cx="534377"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8389111" y="132846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3" name="直線コネクタ 882">
          <a:extLst>
            <a:ext uri="{FF2B5EF4-FFF2-40B4-BE49-F238E27FC236}">
              <a16:creationId xmlns:a16="http://schemas.microsoft.com/office/drawing/2014/main" id="{00000000-0008-0000-0600-000073030000}"/>
            </a:ext>
          </a:extLst>
        </xdr:cNvPr>
        <xdr:cNvCxnSpPr/>
      </xdr:nvCxnSpPr>
      <xdr:spPr>
        <a:xfrm>
          <a:off x="18288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168927</xdr:rowOff>
    </xdr:from>
    <xdr:ext cx="248786"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8039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85" name="直線コネクタ 884">
          <a:extLst>
            <a:ext uri="{FF2B5EF4-FFF2-40B4-BE49-F238E27FC236}">
              <a16:creationId xmlns:a16="http://schemas.microsoft.com/office/drawing/2014/main" id="{00000000-0008-0000-0600-000075030000}"/>
            </a:ext>
          </a:extLst>
        </xdr:cNvPr>
        <xdr:cNvCxnSpPr/>
      </xdr:nvCxnSpPr>
      <xdr:spPr>
        <a:xfrm>
          <a:off x="18288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95</xdr:row>
      <xdr:rowOff>54627</xdr:rowOff>
    </xdr:from>
    <xdr:ext cx="312906"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7975094" y="16342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18288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92</xdr:row>
      <xdr:rowOff>111777</xdr:rowOff>
    </xdr:from>
    <xdr:ext cx="312906" cy="259045"/>
    <xdr:sp macro="" textlink="">
      <xdr:nvSpPr>
        <xdr:cNvPr id="888" name="テキスト ボックス 887">
          <a:extLst>
            <a:ext uri="{FF2B5EF4-FFF2-40B4-BE49-F238E27FC236}">
              <a16:creationId xmlns:a16="http://schemas.microsoft.com/office/drawing/2014/main" id="{00000000-0008-0000-0600-000078030000}"/>
            </a:ext>
          </a:extLst>
        </xdr:cNvPr>
        <xdr:cNvSpPr txBox="1"/>
      </xdr:nvSpPr>
      <xdr:spPr>
        <a:xfrm>
          <a:off x="17975094" y="15885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89</xdr:row>
      <xdr:rowOff>168927</xdr:rowOff>
    </xdr:from>
    <xdr:ext cx="312906" cy="259045"/>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7975094" y="15427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87</xdr:row>
      <xdr:rowOff>54627</xdr:rowOff>
    </xdr:from>
    <xdr:ext cx="312906" cy="259045"/>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5094" y="14970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3" name="前年度繰上充用金グラフ枠">
          <a:extLst>
            <a:ext uri="{FF2B5EF4-FFF2-40B4-BE49-F238E27FC236}">
              <a16:creationId xmlns:a16="http://schemas.microsoft.com/office/drawing/2014/main" id="{00000000-0008-0000-0600-00007D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62864</xdr:colOff>
      <xdr:row>98</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22159595" y="16941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10177</xdr:rowOff>
    </xdr:from>
    <xdr:ext cx="249299" cy="259045"/>
    <xdr:sp macro="" textlink="">
      <xdr:nvSpPr>
        <xdr:cNvPr id="895" name="前年度繰上充用金最小値テキスト">
          <a:extLst>
            <a:ext uri="{FF2B5EF4-FFF2-40B4-BE49-F238E27FC236}">
              <a16:creationId xmlns:a16="http://schemas.microsoft.com/office/drawing/2014/main" id="{00000000-0008-0000-0600-00007F030000}"/>
            </a:ext>
          </a:extLst>
        </xdr:cNvPr>
        <xdr:cNvSpPr txBox="1"/>
      </xdr:nvSpPr>
      <xdr:spPr>
        <a:xfrm>
          <a:off x="2221230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10177</xdr:rowOff>
    </xdr:from>
    <xdr:ext cx="249299" cy="259045"/>
    <xdr:sp macro="" textlink="">
      <xdr:nvSpPr>
        <xdr:cNvPr id="897" name="前年度繰上充用金最大値テキスト">
          <a:extLst>
            <a:ext uri="{FF2B5EF4-FFF2-40B4-BE49-F238E27FC236}">
              <a16:creationId xmlns:a16="http://schemas.microsoft.com/office/drawing/2014/main" id="{00000000-0008-0000-0600-000081030000}"/>
            </a:ext>
          </a:extLst>
        </xdr:cNvPr>
        <xdr:cNvSpPr txBox="1"/>
      </xdr:nvSpPr>
      <xdr:spPr>
        <a:xfrm>
          <a:off x="22212300" y="16640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22072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21323300" y="16941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67327</xdr:rowOff>
    </xdr:from>
    <xdr:ext cx="249299" cy="259045"/>
    <xdr:sp macro="" textlink="">
      <xdr:nvSpPr>
        <xdr:cNvPr id="900" name="前年度繰上充用金平均値テキスト">
          <a:extLst>
            <a:ext uri="{FF2B5EF4-FFF2-40B4-BE49-F238E27FC236}">
              <a16:creationId xmlns:a16="http://schemas.microsoft.com/office/drawing/2014/main" id="{00000000-0008-0000-0600-000084030000}"/>
            </a:ext>
          </a:extLst>
        </xdr:cNvPr>
        <xdr:cNvSpPr txBox="1"/>
      </xdr:nvSpPr>
      <xdr:spPr>
        <a:xfrm>
          <a:off x="22212300" y="16869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0434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3" name="フローチャート: 判断 902">
          <a:extLst>
            <a:ext uri="{FF2B5EF4-FFF2-40B4-BE49-F238E27FC236}">
              <a16:creationId xmlns:a16="http://schemas.microsoft.com/office/drawing/2014/main" id="{00000000-0008-0000-0600-000087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99</xdr:row>
      <xdr:rowOff>10177</xdr:rowOff>
    </xdr:from>
    <xdr:ext cx="249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98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19545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06" name="フローチャート: 判断 905">
          <a:extLst>
            <a:ext uri="{FF2B5EF4-FFF2-40B4-BE49-F238E27FC236}">
              <a16:creationId xmlns:a16="http://schemas.microsoft.com/office/drawing/2014/main" id="{00000000-0008-0000-0600-00008A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99</xdr:row>
      <xdr:rowOff>10177</xdr:rowOff>
    </xdr:from>
    <xdr:ext cx="249299"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0309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18656300" y="16941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99</xdr:row>
      <xdr:rowOff>10177</xdr:rowOff>
    </xdr:from>
    <xdr:ext cx="249299"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9420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89</xdr:row>
      <xdr:rowOff>123189</xdr:rowOff>
    </xdr:from>
    <xdr:to>
      <xdr:col>98</xdr:col>
      <xdr:colOff>38100</xdr:colOff>
      <xdr:row>90</xdr:row>
      <xdr:rowOff>53339</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18605500" y="15382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88</xdr:row>
      <xdr:rowOff>69866</xdr:rowOff>
    </xdr:from>
    <xdr:ext cx="313932"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18499333" y="1515746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8" name="楕円 917">
          <a:extLst>
            <a:ext uri="{FF2B5EF4-FFF2-40B4-BE49-F238E27FC236}">
              <a16:creationId xmlns:a16="http://schemas.microsoft.com/office/drawing/2014/main" id="{00000000-0008-0000-0600-000096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124477</xdr:rowOff>
    </xdr:from>
    <xdr:ext cx="249299" cy="259045"/>
    <xdr:sp macro="" textlink="">
      <xdr:nvSpPr>
        <xdr:cNvPr id="919" name="前年度繰上充用金該当値テキスト">
          <a:extLst>
            <a:ext uri="{FF2B5EF4-FFF2-40B4-BE49-F238E27FC236}">
              <a16:creationId xmlns:a16="http://schemas.microsoft.com/office/drawing/2014/main" id="{00000000-0008-0000-0600-000097030000}"/>
            </a:ext>
          </a:extLst>
        </xdr:cNvPr>
        <xdr:cNvSpPr txBox="1"/>
      </xdr:nvSpPr>
      <xdr:spPr>
        <a:xfrm>
          <a:off x="22212300" y="1675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0" name="楕円 919">
          <a:extLst>
            <a:ext uri="{FF2B5EF4-FFF2-40B4-BE49-F238E27FC236}">
              <a16:creationId xmlns:a16="http://schemas.microsoft.com/office/drawing/2014/main" id="{00000000-0008-0000-0600-000098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97</xdr:row>
      <xdr:rowOff>35577</xdr:rowOff>
    </xdr:from>
    <xdr:ext cx="249299"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198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2" name="楕円 921">
          <a:extLst>
            <a:ext uri="{FF2B5EF4-FFF2-40B4-BE49-F238E27FC236}">
              <a16:creationId xmlns:a16="http://schemas.microsoft.com/office/drawing/2014/main" id="{00000000-0008-0000-0600-00009A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97</xdr:row>
      <xdr:rowOff>35577</xdr:rowOff>
    </xdr:from>
    <xdr:ext cx="249299"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309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97</xdr:row>
      <xdr:rowOff>35577</xdr:rowOff>
    </xdr:from>
    <xdr:ext cx="249299"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9420650" y="16666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99</xdr:row>
      <xdr:rowOff>10177</xdr:rowOff>
    </xdr:from>
    <xdr:ext cx="249299"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8531650" y="16983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8" name="正方形/長方形 927">
          <a:extLst>
            <a:ext uri="{FF2B5EF4-FFF2-40B4-BE49-F238E27FC236}">
              <a16:creationId xmlns:a16="http://schemas.microsoft.com/office/drawing/2014/main" id="{00000000-0008-0000-0600-0000A0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9" name="正方形/長方形 928">
          <a:extLst>
            <a:ext uri="{FF2B5EF4-FFF2-40B4-BE49-F238E27FC236}">
              <a16:creationId xmlns:a16="http://schemas.microsoft.com/office/drawing/2014/main" id="{00000000-0008-0000-0600-0000A1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0" name="テキスト ボックス 929">
          <a:extLst>
            <a:ext uri="{FF2B5EF4-FFF2-40B4-BE49-F238E27FC236}">
              <a16:creationId xmlns:a16="http://schemas.microsoft.com/office/drawing/2014/main" id="{00000000-0008-0000-0600-0000A2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人件費は、全国的にも、また、類似団体の中でも小規模な自治体であり、大きく上回っている状況にある。今後も地方創生関連事業等に力を入れていくため、減少することはないと見込まれる。　</a:t>
          </a:r>
        </a:p>
        <a:p>
          <a:r>
            <a:rPr kumimoji="1" lang="ja-JP" altLang="en-US" sz="1300">
              <a:latin typeface="ＭＳ Ｐゴシック" panose="020B0600070205080204" pitchFamily="50" charset="-128"/>
              <a:ea typeface="ＭＳ Ｐゴシック" panose="020B0600070205080204" pitchFamily="50" charset="-128"/>
            </a:rPr>
            <a:t>　普通建設事業費（うち更新整備）については、</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年度の温泉施設の大規模改修の翌年度一時的に減少した。類似団体とほぼ同程度であるが、今後老朽化が想定される施設もあり、計画的に取り組んでいく必要がある。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普通建設事業費（うち新規整備）については、類似団体と同程度であるが、脱炭素関連事業で今後大幅な増加が見込まれる。財源を確保したうえで取り組むことで、財政負担をできる限り抑えていく。</a:t>
          </a:r>
        </a:p>
        <a:p>
          <a:r>
            <a:rPr kumimoji="1" lang="ja-JP" altLang="en-US" sz="1300">
              <a:latin typeface="ＭＳ Ｐゴシック" panose="020B0600070205080204" pitchFamily="50" charset="-128"/>
              <a:ea typeface="ＭＳ Ｐゴシック" panose="020B0600070205080204" pitchFamily="50" charset="-128"/>
            </a:rPr>
            <a:t>　公債費については、任意繰上償還を継続的に行っているが、増加傾向にある。</a:t>
          </a:r>
          <a:r>
            <a:rPr kumimoji="1" lang="en-US" altLang="ja-JP" sz="1300">
              <a:latin typeface="ＭＳ Ｐゴシック" panose="020B0600070205080204" pitchFamily="50" charset="-128"/>
              <a:ea typeface="ＭＳ Ｐゴシック" panose="020B0600070205080204" pitchFamily="50" charset="-128"/>
            </a:rPr>
            <a:t>R4</a:t>
          </a:r>
          <a:r>
            <a:rPr kumimoji="1" lang="ja-JP" altLang="en-US" sz="1300">
              <a:latin typeface="ＭＳ Ｐゴシック" panose="020B0600070205080204" pitchFamily="50" charset="-128"/>
              <a:ea typeface="ＭＳ Ｐゴシック" panose="020B0600070205080204" pitchFamily="50" charset="-128"/>
            </a:rPr>
            <a:t>年度に北川村温泉施設の規模改修の元金償還が始まっており、今後、脱炭素関連事業の事業が開始されると更に増加することが見込まれる。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扶助費は、人口減少等による対象者の減少に伴い、類似団体を大きく下回っている。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4</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1,213
1,204
196.73
2,714,245
2,624,103
81,522
1,330,319
2,428,839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(R5.1.1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-2.9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124613</xdr:rowOff>
    </xdr:from>
    <xdr:to>
      <xdr:col>24</xdr:col>
      <xdr:colOff>62865</xdr:colOff>
      <xdr:row>38</xdr:row>
      <xdr:rowOff>37859</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68113"/>
          <a:ext cx="1270" cy="1284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41686</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567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37859</xdr:rowOff>
    </xdr:from>
    <xdr:to>
      <xdr:col>24</xdr:col>
      <xdr:colOff>152400</xdr:colOff>
      <xdr:row>38</xdr:row>
      <xdr:rowOff>37859</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52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71290</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43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76,792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124613</xdr:rowOff>
    </xdr:from>
    <xdr:to>
      <xdr:col>24</xdr:col>
      <xdr:colOff>152400</xdr:colOff>
      <xdr:row>30</xdr:row>
      <xdr:rowOff>124613</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681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105448</xdr:rowOff>
    </xdr:from>
    <xdr:to>
      <xdr:col>24</xdr:col>
      <xdr:colOff>63500</xdr:colOff>
      <xdr:row>34</xdr:row>
      <xdr:rowOff>137166</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5934748"/>
          <a:ext cx="838200" cy="31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143394</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155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164967</xdr:rowOff>
    </xdr:from>
    <xdr:to>
      <xdr:col>24</xdr:col>
      <xdr:colOff>114300</xdr:colOff>
      <xdr:row>37</xdr:row>
      <xdr:rowOff>95117</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37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137166</xdr:rowOff>
    </xdr:from>
    <xdr:to>
      <xdr:col>19</xdr:col>
      <xdr:colOff>177800</xdr:colOff>
      <xdr:row>34</xdr:row>
      <xdr:rowOff>141034</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5966466"/>
          <a:ext cx="889000" cy="3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7290</xdr:rowOff>
    </xdr:from>
    <xdr:to>
      <xdr:col>20</xdr:col>
      <xdr:colOff>38100</xdr:colOff>
      <xdr:row>37</xdr:row>
      <xdr:rowOff>108890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0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100017</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43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34</xdr:row>
      <xdr:rowOff>141034</xdr:rowOff>
    </xdr:from>
    <xdr:to>
      <xdr:col>15</xdr:col>
      <xdr:colOff>50800</xdr:colOff>
      <xdr:row>35</xdr:row>
      <xdr:rowOff>2692</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5970334"/>
          <a:ext cx="889000" cy="33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9461</xdr:rowOff>
    </xdr:from>
    <xdr:to>
      <xdr:col>15</xdr:col>
      <xdr:colOff>101600</xdr:colOff>
      <xdr:row>37</xdr:row>
      <xdr:rowOff>111061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53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102188</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45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2692</xdr:rowOff>
    </xdr:from>
    <xdr:to>
      <xdr:col>10</xdr:col>
      <xdr:colOff>114300</xdr:colOff>
      <xdr:row>35</xdr:row>
      <xdr:rowOff>128708</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003442"/>
          <a:ext cx="889000" cy="1260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170129</xdr:rowOff>
    </xdr:from>
    <xdr:to>
      <xdr:col>10</xdr:col>
      <xdr:colOff>165100</xdr:colOff>
      <xdr:row>37</xdr:row>
      <xdr:rowOff>100279</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2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91406</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35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5252</xdr:rowOff>
    </xdr:from>
    <xdr:to>
      <xdr:col>6</xdr:col>
      <xdr:colOff>38100</xdr:colOff>
      <xdr:row>37</xdr:row>
      <xdr:rowOff>106852</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97979</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41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54648</xdr:rowOff>
    </xdr:from>
    <xdr:to>
      <xdr:col>24</xdr:col>
      <xdr:colOff>114300</xdr:colOff>
      <xdr:row>34</xdr:row>
      <xdr:rowOff>156248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883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77525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735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86366</xdr:rowOff>
    </xdr:from>
    <xdr:to>
      <xdr:col>20</xdr:col>
      <xdr:colOff>38100</xdr:colOff>
      <xdr:row>35</xdr:row>
      <xdr:rowOff>16516</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9156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33</xdr:row>
      <xdr:rowOff>33043</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690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90234</xdr:rowOff>
    </xdr:from>
    <xdr:to>
      <xdr:col>15</xdr:col>
      <xdr:colOff>101600</xdr:colOff>
      <xdr:row>35</xdr:row>
      <xdr:rowOff>20384</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91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33</xdr:row>
      <xdr:rowOff>36911</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694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34</xdr:row>
      <xdr:rowOff>123342</xdr:rowOff>
    </xdr:from>
    <xdr:to>
      <xdr:col>10</xdr:col>
      <xdr:colOff>165100</xdr:colOff>
      <xdr:row>35</xdr:row>
      <xdr:rowOff>53492</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5952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33</xdr:row>
      <xdr:rowOff>70019</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727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77908</xdr:rowOff>
    </xdr:from>
    <xdr:to>
      <xdr:col>6</xdr:col>
      <xdr:colOff>38100</xdr:colOff>
      <xdr:row>36</xdr:row>
      <xdr:rowOff>8058</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07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24585</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53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114,752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51</xdr:row>
      <xdr:rowOff>130827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7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7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総務費グラフ枠">
          <a:extLst>
            <a:ext uri="{FF2B5EF4-FFF2-40B4-BE49-F238E27FC236}">
              <a16:creationId xmlns:a16="http://schemas.microsoft.com/office/drawing/2014/main" id="{00000000-0008-0000-07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122627</xdr:rowOff>
    </xdr:from>
    <xdr:to>
      <xdr:col>24</xdr:col>
      <xdr:colOff>62865</xdr:colOff>
      <xdr:row>58</xdr:row>
      <xdr:rowOff>105993</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flipV="1">
          <a:off x="4633595" y="8695127"/>
          <a:ext cx="1270" cy="13549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109820</xdr:rowOff>
    </xdr:from>
    <xdr:ext cx="599010" cy="259045"/>
    <xdr:sp macro="" textlink="">
      <xdr:nvSpPr>
        <xdr:cNvPr id="113" name="総務費最小値テキスト">
          <a:extLst>
            <a:ext uri="{FF2B5EF4-FFF2-40B4-BE49-F238E27FC236}">
              <a16:creationId xmlns:a16="http://schemas.microsoft.com/office/drawing/2014/main" id="{00000000-0008-0000-0700-000071000000}"/>
            </a:ext>
          </a:extLst>
        </xdr:cNvPr>
        <xdr:cNvSpPr txBox="1"/>
      </xdr:nvSpPr>
      <xdr:spPr>
        <a:xfrm>
          <a:off x="4686300" y="100539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144,235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105993</xdr:rowOff>
    </xdr:from>
    <xdr:to>
      <xdr:col>24</xdr:col>
      <xdr:colOff>152400</xdr:colOff>
      <xdr:row>58</xdr:row>
      <xdr:rowOff>105993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10050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69304</xdr:rowOff>
    </xdr:from>
    <xdr:ext cx="690189" cy="259045"/>
    <xdr:sp macro="" textlink="">
      <xdr:nvSpPr>
        <xdr:cNvPr id="115" name="総務費最大値テキスト">
          <a:extLst>
            <a:ext uri="{FF2B5EF4-FFF2-40B4-BE49-F238E27FC236}">
              <a16:creationId xmlns:a16="http://schemas.microsoft.com/office/drawing/2014/main" id="{00000000-0008-0000-0700-000073000000}"/>
            </a:ext>
          </a:extLst>
        </xdr:cNvPr>
        <xdr:cNvSpPr txBox="1"/>
      </xdr:nvSpPr>
      <xdr:spPr>
        <a:xfrm>
          <a:off x="4686300" y="8470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1,922,406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122627</xdr:rowOff>
    </xdr:from>
    <xdr:to>
      <xdr:col>24</xdr:col>
      <xdr:colOff>152400</xdr:colOff>
      <xdr:row>50</xdr:row>
      <xdr:rowOff>122627</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a:off x="4546600" y="8695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147555</xdr:rowOff>
    </xdr:from>
    <xdr:to>
      <xdr:col>24</xdr:col>
      <xdr:colOff>63500</xdr:colOff>
      <xdr:row>56</xdr:row>
      <xdr:rowOff>150144</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flipV="1">
          <a:off x="3797300" y="9748755"/>
          <a:ext cx="838200" cy="2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25240</xdr:rowOff>
    </xdr:from>
    <xdr:ext cx="599010" cy="259045"/>
    <xdr:sp macro="" textlink="">
      <xdr:nvSpPr>
        <xdr:cNvPr id="118" name="総務費平均値テキスト">
          <a:extLst>
            <a:ext uri="{FF2B5EF4-FFF2-40B4-BE49-F238E27FC236}">
              <a16:creationId xmlns:a16="http://schemas.microsoft.com/office/drawing/2014/main" id="{00000000-0008-0000-0700-000076000000}"/>
            </a:ext>
          </a:extLst>
        </xdr:cNvPr>
        <xdr:cNvSpPr txBox="1"/>
      </xdr:nvSpPr>
      <xdr:spPr>
        <a:xfrm>
          <a:off x="4686300" y="97978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46813</xdr:rowOff>
    </xdr:from>
    <xdr:to>
      <xdr:col>24</xdr:col>
      <xdr:colOff>114300</xdr:colOff>
      <xdr:row>57</xdr:row>
      <xdr:rowOff>148413</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4584700" y="9819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103374</xdr:rowOff>
    </xdr:from>
    <xdr:to>
      <xdr:col>19</xdr:col>
      <xdr:colOff>177800</xdr:colOff>
      <xdr:row>56</xdr:row>
      <xdr:rowOff>150144</xdr:rowOff>
    </xdr:to>
    <xdr:cxnSp macro="">
      <xdr:nvCxnSpPr>
        <xdr:cNvPr id="120" name="直線コネクタ 119">
          <a:extLst>
            <a:ext uri="{FF2B5EF4-FFF2-40B4-BE49-F238E27FC236}">
              <a16:creationId xmlns:a16="http://schemas.microsoft.com/office/drawing/2014/main" id="{00000000-0008-0000-0700-000078000000}"/>
            </a:ext>
          </a:extLst>
        </xdr:cNvPr>
        <xdr:cNvCxnSpPr/>
      </xdr:nvCxnSpPr>
      <xdr:spPr>
        <a:xfrm>
          <a:off x="2908300" y="9704574"/>
          <a:ext cx="889000" cy="46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54924</xdr:rowOff>
    </xdr:from>
    <xdr:to>
      <xdr:col>20</xdr:col>
      <xdr:colOff>38100</xdr:colOff>
      <xdr:row>57</xdr:row>
      <xdr:rowOff>156524</xdr:rowOff>
    </xdr:to>
    <xdr:sp macro="" textlink="">
      <xdr:nvSpPr>
        <xdr:cNvPr id="121" name="フローチャート: 判断 120">
          <a:extLst>
            <a:ext uri="{FF2B5EF4-FFF2-40B4-BE49-F238E27FC236}">
              <a16:creationId xmlns:a16="http://schemas.microsoft.com/office/drawing/2014/main" id="{00000000-0008-0000-0700-000079000000}"/>
            </a:ext>
          </a:extLst>
        </xdr:cNvPr>
        <xdr:cNvSpPr/>
      </xdr:nvSpPr>
      <xdr:spPr>
        <a:xfrm>
          <a:off x="3746500" y="9827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147651</xdr:rowOff>
    </xdr:from>
    <xdr:ext cx="599010" cy="259045"/>
    <xdr:sp macro="" textlink="">
      <xdr:nvSpPr>
        <xdr:cNvPr id="122" name="テキスト ボックス 121">
          <a:extLst>
            <a:ext uri="{FF2B5EF4-FFF2-40B4-BE49-F238E27FC236}">
              <a16:creationId xmlns:a16="http://schemas.microsoft.com/office/drawing/2014/main" id="{00000000-0008-0000-0700-00007A000000}"/>
            </a:ext>
          </a:extLst>
        </xdr:cNvPr>
        <xdr:cNvSpPr txBox="1"/>
      </xdr:nvSpPr>
      <xdr:spPr>
        <a:xfrm>
          <a:off x="3497795" y="99203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369,588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103374</xdr:rowOff>
    </xdr:from>
    <xdr:to>
      <xdr:col>15</xdr:col>
      <xdr:colOff>50800</xdr:colOff>
      <xdr:row>57</xdr:row>
      <xdr:rowOff>27556</xdr:rowOff>
    </xdr:to>
    <xdr:cxnSp macro="">
      <xdr:nvCxnSpPr>
        <xdr:cNvPr id="123" name="直線コネクタ 122">
          <a:extLst>
            <a:ext uri="{FF2B5EF4-FFF2-40B4-BE49-F238E27FC236}">
              <a16:creationId xmlns:a16="http://schemas.microsoft.com/office/drawing/2014/main" id="{00000000-0008-0000-0700-00007B000000}"/>
            </a:ext>
          </a:extLst>
        </xdr:cNvPr>
        <xdr:cNvCxnSpPr/>
      </xdr:nvCxnSpPr>
      <xdr:spPr>
        <a:xfrm flipV="1">
          <a:off x="2019300" y="9704574"/>
          <a:ext cx="889000" cy="95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15831</xdr:rowOff>
    </xdr:from>
    <xdr:to>
      <xdr:col>15</xdr:col>
      <xdr:colOff>101600</xdr:colOff>
      <xdr:row>57</xdr:row>
      <xdr:rowOff>117431</xdr:rowOff>
    </xdr:to>
    <xdr:sp macro="" textlink="">
      <xdr:nvSpPr>
        <xdr:cNvPr id="124" name="フローチャート: 判断 123">
          <a:extLst>
            <a:ext uri="{FF2B5EF4-FFF2-40B4-BE49-F238E27FC236}">
              <a16:creationId xmlns:a16="http://schemas.microsoft.com/office/drawing/2014/main" id="{00000000-0008-0000-0700-00007C000000}"/>
            </a:ext>
          </a:extLst>
        </xdr:cNvPr>
        <xdr:cNvSpPr/>
      </xdr:nvSpPr>
      <xdr:spPr>
        <a:xfrm>
          <a:off x="2857500" y="9788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108558</xdr:rowOff>
    </xdr:from>
    <xdr:ext cx="599010" cy="259045"/>
    <xdr:sp macro="" textlink="">
      <xdr:nvSpPr>
        <xdr:cNvPr id="125" name="テキスト ボックス 124">
          <a:extLst>
            <a:ext uri="{FF2B5EF4-FFF2-40B4-BE49-F238E27FC236}">
              <a16:creationId xmlns:a16="http://schemas.microsoft.com/office/drawing/2014/main" id="{00000000-0008-0000-0700-00007D000000}"/>
            </a:ext>
          </a:extLst>
        </xdr:cNvPr>
        <xdr:cNvSpPr txBox="1"/>
      </xdr:nvSpPr>
      <xdr:spPr>
        <a:xfrm>
          <a:off x="2608795" y="98812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27556</xdr:rowOff>
    </xdr:from>
    <xdr:to>
      <xdr:col>10</xdr:col>
      <xdr:colOff>114300</xdr:colOff>
      <xdr:row>57</xdr:row>
      <xdr:rowOff>72330</xdr:rowOff>
    </xdr:to>
    <xdr:cxnSp macro="">
      <xdr:nvCxnSpPr>
        <xdr:cNvPr id="126" name="直線コネクタ 125">
          <a:extLst>
            <a:ext uri="{FF2B5EF4-FFF2-40B4-BE49-F238E27FC236}">
              <a16:creationId xmlns:a16="http://schemas.microsoft.com/office/drawing/2014/main" id="{00000000-0008-0000-0700-00007E000000}"/>
            </a:ext>
          </a:extLst>
        </xdr:cNvPr>
        <xdr:cNvCxnSpPr/>
      </xdr:nvCxnSpPr>
      <xdr:spPr>
        <a:xfrm flipV="1">
          <a:off x="1130300" y="9800206"/>
          <a:ext cx="889000" cy="44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120739</xdr:rowOff>
    </xdr:from>
    <xdr:to>
      <xdr:col>10</xdr:col>
      <xdr:colOff>165100</xdr:colOff>
      <xdr:row>58</xdr:row>
      <xdr:rowOff>50889</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968500" y="9893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42016</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1719795" y="99861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121438</xdr:rowOff>
    </xdr:from>
    <xdr:to>
      <xdr:col>6</xdr:col>
      <xdr:colOff>38100</xdr:colOff>
      <xdr:row>58</xdr:row>
      <xdr:rowOff>51588</xdr:rowOff>
    </xdr:to>
    <xdr:sp macro="" textlink="">
      <xdr:nvSpPr>
        <xdr:cNvPr id="129" name="フローチャート: 判断 128">
          <a:extLst>
            <a:ext uri="{FF2B5EF4-FFF2-40B4-BE49-F238E27FC236}">
              <a16:creationId xmlns:a16="http://schemas.microsoft.com/office/drawing/2014/main" id="{00000000-0008-0000-0700-000081000000}"/>
            </a:ext>
          </a:extLst>
        </xdr:cNvPr>
        <xdr:cNvSpPr/>
      </xdr:nvSpPr>
      <xdr:spPr>
        <a:xfrm>
          <a:off x="1079500" y="9894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42715</xdr:rowOff>
    </xdr:from>
    <xdr:ext cx="59901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830795" y="99868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96755</xdr:rowOff>
    </xdr:from>
    <xdr:to>
      <xdr:col>24</xdr:col>
      <xdr:colOff>114300</xdr:colOff>
      <xdr:row>57</xdr:row>
      <xdr:rowOff>26905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4584700" y="9697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119632</xdr:rowOff>
    </xdr:from>
    <xdr:ext cx="599010" cy="259045"/>
    <xdr:sp macro="" textlink="">
      <xdr:nvSpPr>
        <xdr:cNvPr id="137" name="総務費該当値テキスト">
          <a:extLst>
            <a:ext uri="{FF2B5EF4-FFF2-40B4-BE49-F238E27FC236}">
              <a16:creationId xmlns:a16="http://schemas.microsoft.com/office/drawing/2014/main" id="{00000000-0008-0000-0700-000089000000}"/>
            </a:ext>
          </a:extLst>
        </xdr:cNvPr>
        <xdr:cNvSpPr txBox="1"/>
      </xdr:nvSpPr>
      <xdr:spPr>
        <a:xfrm>
          <a:off x="4686300" y="95493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539,692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99344</xdr:rowOff>
    </xdr:from>
    <xdr:to>
      <xdr:col>20</xdr:col>
      <xdr:colOff>38100</xdr:colOff>
      <xdr:row>57</xdr:row>
      <xdr:rowOff>29494</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3746500" y="97005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46021</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3497795" y="9475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52574</xdr:rowOff>
    </xdr:from>
    <xdr:to>
      <xdr:col>15</xdr:col>
      <xdr:colOff>101600</xdr:colOff>
      <xdr:row>56</xdr:row>
      <xdr:rowOff>154174</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2857500" y="9653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170701</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2608795" y="9429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148206</xdr:rowOff>
    </xdr:from>
    <xdr:to>
      <xdr:col>10</xdr:col>
      <xdr:colOff>165100</xdr:colOff>
      <xdr:row>57</xdr:row>
      <xdr:rowOff>78356</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968500" y="974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94883</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1719795" y="95246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21530</xdr:rowOff>
    </xdr:from>
    <xdr:to>
      <xdr:col>6</xdr:col>
      <xdr:colOff>38100</xdr:colOff>
      <xdr:row>57</xdr:row>
      <xdr:rowOff>123130</xdr:rowOff>
    </xdr:to>
    <xdr:sp macro="" textlink="">
      <xdr:nvSpPr>
        <xdr:cNvPr id="144" name="楕円 143">
          <a:extLst>
            <a:ext uri="{FF2B5EF4-FFF2-40B4-BE49-F238E27FC236}">
              <a16:creationId xmlns:a16="http://schemas.microsoft.com/office/drawing/2014/main" id="{00000000-0008-0000-0700-000090000000}"/>
            </a:ext>
          </a:extLst>
        </xdr:cNvPr>
        <xdr:cNvSpPr/>
      </xdr:nvSpPr>
      <xdr:spPr>
        <a:xfrm>
          <a:off x="1079500" y="979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139657</xdr:rowOff>
    </xdr:from>
    <xdr:ext cx="599010" cy="259045"/>
    <xdr:sp macro="" textlink="">
      <xdr:nvSpPr>
        <xdr:cNvPr id="145" name="テキスト ボックス 144">
          <a:extLst>
            <a:ext uri="{FF2B5EF4-FFF2-40B4-BE49-F238E27FC236}">
              <a16:creationId xmlns:a16="http://schemas.microsoft.com/office/drawing/2014/main" id="{00000000-0008-0000-0700-000091000000}"/>
            </a:ext>
          </a:extLst>
        </xdr:cNvPr>
        <xdr:cNvSpPr txBox="1"/>
      </xdr:nvSpPr>
      <xdr:spPr>
        <a:xfrm>
          <a:off x="830795" y="9569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196,866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240,038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0" name="テキスト ボックス 169">
          <a:extLst>
            <a:ext uri="{FF2B5EF4-FFF2-40B4-BE49-F238E27FC236}">
              <a16:creationId xmlns:a16="http://schemas.microsoft.com/office/drawing/2014/main" id="{00000000-0008-0000-0700-0000AA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1" name="民生費グラフ枠">
          <a:extLst>
            <a:ext uri="{FF2B5EF4-FFF2-40B4-BE49-F238E27FC236}">
              <a16:creationId xmlns:a16="http://schemas.microsoft.com/office/drawing/2014/main" id="{00000000-0008-0000-0700-0000AB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15904</xdr:rowOff>
    </xdr:from>
    <xdr:to>
      <xdr:col>24</xdr:col>
      <xdr:colOff>62865</xdr:colOff>
      <xdr:row>78</xdr:row>
      <xdr:rowOff>139886</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4633595" y="12017404"/>
          <a:ext cx="1270" cy="1495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143713</xdr:rowOff>
    </xdr:from>
    <xdr:ext cx="599010" cy="259045"/>
    <xdr:sp macro="" textlink="">
      <xdr:nvSpPr>
        <xdr:cNvPr id="173" name="民生費最小値テキスト">
          <a:extLst>
            <a:ext uri="{FF2B5EF4-FFF2-40B4-BE49-F238E27FC236}">
              <a16:creationId xmlns:a16="http://schemas.microsoft.com/office/drawing/2014/main" id="{00000000-0008-0000-0700-0000AD000000}"/>
            </a:ext>
          </a:extLst>
        </xdr:cNvPr>
        <xdr:cNvSpPr txBox="1"/>
      </xdr:nvSpPr>
      <xdr:spPr>
        <a:xfrm>
          <a:off x="4686300" y="13516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139,943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139886</xdr:rowOff>
    </xdr:from>
    <xdr:to>
      <xdr:col>24</xdr:col>
      <xdr:colOff>152400</xdr:colOff>
      <xdr:row>78</xdr:row>
      <xdr:rowOff>139886</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35129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134031</xdr:rowOff>
    </xdr:from>
    <xdr:ext cx="599010" cy="259045"/>
    <xdr:sp macro="" textlink="">
      <xdr:nvSpPr>
        <xdr:cNvPr id="175" name="民生費最大値テキスト">
          <a:extLst>
            <a:ext uri="{FF2B5EF4-FFF2-40B4-BE49-F238E27FC236}">
              <a16:creationId xmlns:a16="http://schemas.microsoft.com/office/drawing/2014/main" id="{00000000-0008-0000-0700-0000AF000000}"/>
            </a:ext>
          </a:extLst>
        </xdr:cNvPr>
        <xdr:cNvSpPr txBox="1"/>
      </xdr:nvSpPr>
      <xdr:spPr>
        <a:xfrm>
          <a:off x="4686300" y="11792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597,908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15904</xdr:rowOff>
    </xdr:from>
    <xdr:to>
      <xdr:col>24</xdr:col>
      <xdr:colOff>152400</xdr:colOff>
      <xdr:row>70</xdr:row>
      <xdr:rowOff>15904</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a:off x="4546600" y="12017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140399</xdr:rowOff>
    </xdr:from>
    <xdr:to>
      <xdr:col>24</xdr:col>
      <xdr:colOff>63500</xdr:colOff>
      <xdr:row>76</xdr:row>
      <xdr:rowOff>148916</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flipV="1">
          <a:off x="3797300" y="13170599"/>
          <a:ext cx="838200" cy="8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88845</xdr:rowOff>
    </xdr:from>
    <xdr:ext cx="599010" cy="259045"/>
    <xdr:sp macro="" textlink="">
      <xdr:nvSpPr>
        <xdr:cNvPr id="178" name="民生費平均値テキスト">
          <a:extLst>
            <a:ext uri="{FF2B5EF4-FFF2-40B4-BE49-F238E27FC236}">
              <a16:creationId xmlns:a16="http://schemas.microsoft.com/office/drawing/2014/main" id="{00000000-0008-0000-0700-0000B2000000}"/>
            </a:ext>
          </a:extLst>
        </xdr:cNvPr>
        <xdr:cNvSpPr txBox="1"/>
      </xdr:nvSpPr>
      <xdr:spPr>
        <a:xfrm>
          <a:off x="4686300" y="129475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252,022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65968</xdr:rowOff>
    </xdr:from>
    <xdr:to>
      <xdr:col>24</xdr:col>
      <xdr:colOff>114300</xdr:colOff>
      <xdr:row>76</xdr:row>
      <xdr:rowOff>167568</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4584700" y="130961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148916</xdr:rowOff>
    </xdr:from>
    <xdr:to>
      <xdr:col>19</xdr:col>
      <xdr:colOff>177800</xdr:colOff>
      <xdr:row>77</xdr:row>
      <xdr:rowOff>17390</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flipV="1">
          <a:off x="2908300" y="13179116"/>
          <a:ext cx="889000" cy="39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48876</xdr:rowOff>
    </xdr:from>
    <xdr:to>
      <xdr:col>20</xdr:col>
      <xdr:colOff>38100</xdr:colOff>
      <xdr:row>76</xdr:row>
      <xdr:rowOff>150476</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3746500" y="13079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167002</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3497795" y="128543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17390</xdr:rowOff>
    </xdr:from>
    <xdr:to>
      <xdr:col>15</xdr:col>
      <xdr:colOff>50800</xdr:colOff>
      <xdr:row>77</xdr:row>
      <xdr:rowOff>99219</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flipV="1">
          <a:off x="2019300" y="13219040"/>
          <a:ext cx="889000" cy="8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120019</xdr:rowOff>
    </xdr:from>
    <xdr:to>
      <xdr:col>15</xdr:col>
      <xdr:colOff>101600</xdr:colOff>
      <xdr:row>77</xdr:row>
      <xdr:rowOff>50169</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2857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66696</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2608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113143</xdr:rowOff>
    </xdr:from>
    <xdr:to>
      <xdr:col>10</xdr:col>
      <xdr:colOff>114300</xdr:colOff>
      <xdr:row>77</xdr:row>
      <xdr:rowOff>99219</xdr:rowOff>
    </xdr:to>
    <xdr:cxnSp macro="">
      <xdr:nvCxnSpPr>
        <xdr:cNvPr id="186" name="直線コネクタ 185">
          <a:extLst>
            <a:ext uri="{FF2B5EF4-FFF2-40B4-BE49-F238E27FC236}">
              <a16:creationId xmlns:a16="http://schemas.microsoft.com/office/drawing/2014/main" id="{00000000-0008-0000-0700-0000BA000000}"/>
            </a:ext>
          </a:extLst>
        </xdr:cNvPr>
        <xdr:cNvCxnSpPr/>
      </xdr:nvCxnSpPr>
      <xdr:spPr>
        <a:xfrm>
          <a:off x="1130300" y="12800443"/>
          <a:ext cx="889000" cy="5004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6029</xdr:rowOff>
    </xdr:from>
    <xdr:to>
      <xdr:col>10</xdr:col>
      <xdr:colOff>165100</xdr:colOff>
      <xdr:row>77</xdr:row>
      <xdr:rowOff>107629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968500" y="13207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124156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1719795" y="12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36354</xdr:rowOff>
    </xdr:from>
    <xdr:to>
      <xdr:col>6</xdr:col>
      <xdr:colOff>38100</xdr:colOff>
      <xdr:row>77</xdr:row>
      <xdr:rowOff>137954</xdr:rowOff>
    </xdr:to>
    <xdr:sp macro="" textlink="">
      <xdr:nvSpPr>
        <xdr:cNvPr id="189" name="フローチャート: 判断 188">
          <a:extLst>
            <a:ext uri="{FF2B5EF4-FFF2-40B4-BE49-F238E27FC236}">
              <a16:creationId xmlns:a16="http://schemas.microsoft.com/office/drawing/2014/main" id="{00000000-0008-0000-0700-0000BD000000}"/>
            </a:ext>
          </a:extLst>
        </xdr:cNvPr>
        <xdr:cNvSpPr/>
      </xdr:nvSpPr>
      <xdr:spPr>
        <a:xfrm>
          <a:off x="1079500" y="13238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129081</xdr:rowOff>
    </xdr:from>
    <xdr:ext cx="59901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830795" y="13330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89599</xdr:rowOff>
    </xdr:from>
    <xdr:to>
      <xdr:col>24</xdr:col>
      <xdr:colOff>114300</xdr:colOff>
      <xdr:row>77</xdr:row>
      <xdr:rowOff>19749</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4584700" y="13119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68026</xdr:rowOff>
    </xdr:from>
    <xdr:ext cx="599010" cy="259045"/>
    <xdr:sp macro="" textlink="">
      <xdr:nvSpPr>
        <xdr:cNvPr id="197" name="民生費該当値テキスト">
          <a:extLst>
            <a:ext uri="{FF2B5EF4-FFF2-40B4-BE49-F238E27FC236}">
              <a16:creationId xmlns:a16="http://schemas.microsoft.com/office/drawing/2014/main" id="{00000000-0008-0000-0700-0000C5000000}"/>
            </a:ext>
          </a:extLst>
        </xdr:cNvPr>
        <xdr:cNvSpPr txBox="1"/>
      </xdr:nvSpPr>
      <xdr:spPr>
        <a:xfrm>
          <a:off x="4686300" y="13098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244,786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98116</xdr:rowOff>
    </xdr:from>
    <xdr:to>
      <xdr:col>20</xdr:col>
      <xdr:colOff>38100</xdr:colOff>
      <xdr:row>77</xdr:row>
      <xdr:rowOff>28266</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3746500" y="131283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19393</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3497795" y="132210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138040</xdr:rowOff>
    </xdr:from>
    <xdr:to>
      <xdr:col>15</xdr:col>
      <xdr:colOff>101600</xdr:colOff>
      <xdr:row>77</xdr:row>
      <xdr:rowOff>68190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2857500" y="13168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59317</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2608795" y="13260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48419</xdr:rowOff>
    </xdr:from>
    <xdr:to>
      <xdr:col>10</xdr:col>
      <xdr:colOff>165100</xdr:colOff>
      <xdr:row>77</xdr:row>
      <xdr:rowOff>150019</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968500" y="13250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141146</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1719795" y="133427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62343</xdr:rowOff>
    </xdr:from>
    <xdr:to>
      <xdr:col>6</xdr:col>
      <xdr:colOff>38100</xdr:colOff>
      <xdr:row>74</xdr:row>
      <xdr:rowOff>163943</xdr:rowOff>
    </xdr:to>
    <xdr:sp macro="" textlink="">
      <xdr:nvSpPr>
        <xdr:cNvPr id="204" name="楕円 203">
          <a:extLst>
            <a:ext uri="{FF2B5EF4-FFF2-40B4-BE49-F238E27FC236}">
              <a16:creationId xmlns:a16="http://schemas.microsoft.com/office/drawing/2014/main" id="{00000000-0008-0000-0700-0000CC000000}"/>
            </a:ext>
          </a:extLst>
        </xdr:cNvPr>
        <xdr:cNvSpPr/>
      </xdr:nvSpPr>
      <xdr:spPr>
        <a:xfrm>
          <a:off x="1079500" y="12749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9020</xdr:rowOff>
    </xdr:from>
    <xdr:ext cx="599010" cy="259045"/>
    <xdr:sp macro="" textlink="">
      <xdr:nvSpPr>
        <xdr:cNvPr id="205" name="テキスト ボックス 204">
          <a:extLst>
            <a:ext uri="{FF2B5EF4-FFF2-40B4-BE49-F238E27FC236}">
              <a16:creationId xmlns:a16="http://schemas.microsoft.com/office/drawing/2014/main" id="{00000000-0008-0000-0700-0000CD000000}"/>
            </a:ext>
          </a:extLst>
        </xdr:cNvPr>
        <xdr:cNvSpPr txBox="1"/>
      </xdr:nvSpPr>
      <xdr:spPr>
        <a:xfrm>
          <a:off x="830795" y="125248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00000000-0008-0000-07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104983</xdr:rowOff>
    </xdr:from>
    <xdr:to>
      <xdr:col>24</xdr:col>
      <xdr:colOff>62865</xdr:colOff>
      <xdr:row>98</xdr:row>
      <xdr:rowOff>139376</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flipV="1">
          <a:off x="4633595" y="15535483"/>
          <a:ext cx="1270" cy="14059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143203</xdr:rowOff>
    </xdr:from>
    <xdr:ext cx="534377" cy="259045"/>
    <xdr:sp macro="" textlink="">
      <xdr:nvSpPr>
        <xdr:cNvPr id="232" name="衛生費最小値テキスト">
          <a:extLst>
            <a:ext uri="{FF2B5EF4-FFF2-40B4-BE49-F238E27FC236}">
              <a16:creationId xmlns:a16="http://schemas.microsoft.com/office/drawing/2014/main" id="{00000000-0008-0000-0700-0000E8000000}"/>
            </a:ext>
          </a:extLst>
        </xdr:cNvPr>
        <xdr:cNvSpPr txBox="1"/>
      </xdr:nvSpPr>
      <xdr:spPr>
        <a:xfrm>
          <a:off x="4686300" y="16945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139376</xdr:rowOff>
    </xdr:from>
    <xdr:to>
      <xdr:col>24</xdr:col>
      <xdr:colOff>152400</xdr:colOff>
      <xdr:row>98</xdr:row>
      <xdr:rowOff>139376</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6941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51660</xdr:rowOff>
    </xdr:from>
    <xdr:ext cx="599010" cy="259045"/>
    <xdr:sp macro="" textlink="">
      <xdr:nvSpPr>
        <xdr:cNvPr id="234" name="衛生費最大値テキスト">
          <a:extLst>
            <a:ext uri="{FF2B5EF4-FFF2-40B4-BE49-F238E27FC236}">
              <a16:creationId xmlns:a16="http://schemas.microsoft.com/office/drawing/2014/main" id="{00000000-0008-0000-0700-0000EA000000}"/>
            </a:ext>
          </a:extLst>
        </xdr:cNvPr>
        <xdr:cNvSpPr txBox="1"/>
      </xdr:nvSpPr>
      <xdr:spPr>
        <a:xfrm>
          <a:off x="4686300" y="153107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470,631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104983</xdr:rowOff>
    </xdr:from>
    <xdr:to>
      <xdr:col>24</xdr:col>
      <xdr:colOff>152400</xdr:colOff>
      <xdr:row>90</xdr:row>
      <xdr:rowOff>104983</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55354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64638</xdr:rowOff>
    </xdr:from>
    <xdr:to>
      <xdr:col>24</xdr:col>
      <xdr:colOff>63500</xdr:colOff>
      <xdr:row>96</xdr:row>
      <xdr:rowOff>110508</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3797300" y="16352388"/>
          <a:ext cx="838200" cy="2173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98959</xdr:rowOff>
    </xdr:from>
    <xdr:ext cx="599010" cy="259045"/>
    <xdr:sp macro="" textlink="">
      <xdr:nvSpPr>
        <xdr:cNvPr id="237" name="衛生費平均値テキスト">
          <a:extLst>
            <a:ext uri="{FF2B5EF4-FFF2-40B4-BE49-F238E27FC236}">
              <a16:creationId xmlns:a16="http://schemas.microsoft.com/office/drawing/2014/main" id="{00000000-0008-0000-0700-0000ED000000}"/>
            </a:ext>
          </a:extLst>
        </xdr:cNvPr>
        <xdr:cNvSpPr txBox="1"/>
      </xdr:nvSpPr>
      <xdr:spPr>
        <a:xfrm>
          <a:off x="4686300" y="1655815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135,314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120532</xdr:rowOff>
    </xdr:from>
    <xdr:to>
      <xdr:col>24</xdr:col>
      <xdr:colOff>114300</xdr:colOff>
      <xdr:row>97</xdr:row>
      <xdr:rowOff>50682</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4584700" y="16579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110508</xdr:rowOff>
    </xdr:from>
    <xdr:to>
      <xdr:col>19</xdr:col>
      <xdr:colOff>177800</xdr:colOff>
      <xdr:row>97</xdr:row>
      <xdr:rowOff>19385</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flipV="1">
          <a:off x="2908300" y="16569708"/>
          <a:ext cx="889000" cy="80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133392</xdr:rowOff>
    </xdr:from>
    <xdr:to>
      <xdr:col>20</xdr:col>
      <xdr:colOff>38100</xdr:colOff>
      <xdr:row>97</xdr:row>
      <xdr:rowOff>63542</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3746500" y="16592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54669</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3497795" y="166853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128588</xdr:rowOff>
    </xdr:from>
    <xdr:to>
      <xdr:col>15</xdr:col>
      <xdr:colOff>50800</xdr:colOff>
      <xdr:row>97</xdr:row>
      <xdr:rowOff>19385</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a:off x="2019300" y="16587788"/>
          <a:ext cx="889000" cy="62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148146</xdr:rowOff>
    </xdr:from>
    <xdr:to>
      <xdr:col>15</xdr:col>
      <xdr:colOff>101600</xdr:colOff>
      <xdr:row>97</xdr:row>
      <xdr:rowOff>78296</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2857500" y="16607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69423</xdr:rowOff>
    </xdr:from>
    <xdr:ext cx="59901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2608795" y="16700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128588</xdr:rowOff>
    </xdr:from>
    <xdr:to>
      <xdr:col>10</xdr:col>
      <xdr:colOff>114300</xdr:colOff>
      <xdr:row>97</xdr:row>
      <xdr:rowOff>18278</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1130300" y="16587788"/>
          <a:ext cx="889000" cy="611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22442</xdr:rowOff>
    </xdr:from>
    <xdr:to>
      <xdr:col>10</xdr:col>
      <xdr:colOff>165100</xdr:colOff>
      <xdr:row>97</xdr:row>
      <xdr:rowOff>124042</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968500" y="16653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97</xdr:row>
      <xdr:rowOff>115169</xdr:rowOff>
    </xdr:from>
    <xdr:ext cx="59901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719795" y="167458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50691</xdr:rowOff>
    </xdr:from>
    <xdr:to>
      <xdr:col>6</xdr:col>
      <xdr:colOff>38100</xdr:colOff>
      <xdr:row>97</xdr:row>
      <xdr:rowOff>152291</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079500" y="16681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143418</xdr:rowOff>
    </xdr:from>
    <xdr:ext cx="59901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830795" y="16774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13838</xdr:rowOff>
    </xdr:from>
    <xdr:to>
      <xdr:col>24</xdr:col>
      <xdr:colOff>114300</xdr:colOff>
      <xdr:row>95</xdr:row>
      <xdr:rowOff>115438</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4584700" y="16301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36715</xdr:rowOff>
    </xdr:from>
    <xdr:ext cx="599010" cy="259045"/>
    <xdr:sp macro="" textlink="">
      <xdr:nvSpPr>
        <xdr:cNvPr id="256" name="衛生費該当値テキスト">
          <a:extLst>
            <a:ext uri="{FF2B5EF4-FFF2-40B4-BE49-F238E27FC236}">
              <a16:creationId xmlns:a16="http://schemas.microsoft.com/office/drawing/2014/main" id="{00000000-0008-0000-0700-000000010000}"/>
            </a:ext>
          </a:extLst>
        </xdr:cNvPr>
        <xdr:cNvSpPr txBox="1"/>
      </xdr:nvSpPr>
      <xdr:spPr>
        <a:xfrm>
          <a:off x="4686300" y="16153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59708</xdr:rowOff>
    </xdr:from>
    <xdr:to>
      <xdr:col>20</xdr:col>
      <xdr:colOff>38100</xdr:colOff>
      <xdr:row>96</xdr:row>
      <xdr:rowOff>161308</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3746500" y="16518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6385</xdr:rowOff>
    </xdr:from>
    <xdr:ext cx="599010"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3497795" y="162941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153,939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140035</xdr:rowOff>
    </xdr:from>
    <xdr:to>
      <xdr:col>15</xdr:col>
      <xdr:colOff>101600</xdr:colOff>
      <xdr:row>97</xdr:row>
      <xdr:rowOff>70185</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2857500" y="16599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86712</xdr:rowOff>
    </xdr:from>
    <xdr:ext cx="599010"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2608795" y="16374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77788</xdr:rowOff>
    </xdr:from>
    <xdr:to>
      <xdr:col>10</xdr:col>
      <xdr:colOff>165100</xdr:colOff>
      <xdr:row>97</xdr:row>
      <xdr:rowOff>7938</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968500" y="16536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24465</xdr:rowOff>
    </xdr:from>
    <xdr:ext cx="599010"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719795" y="163122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138928</xdr:rowOff>
    </xdr:from>
    <xdr:to>
      <xdr:col>6</xdr:col>
      <xdr:colOff>38100</xdr:colOff>
      <xdr:row>97</xdr:row>
      <xdr:rowOff>69078</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079500" y="1659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85605</xdr:rowOff>
    </xdr:from>
    <xdr:ext cx="599010"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830795" y="16373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35577</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168927</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130827</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7" name="労働費グラフ枠">
          <a:extLst>
            <a:ext uri="{FF2B5EF4-FFF2-40B4-BE49-F238E27FC236}">
              <a16:creationId xmlns:a16="http://schemas.microsoft.com/office/drawing/2014/main" id="{00000000-0008-0000-0700-00001F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152908</xdr:rowOff>
    </xdr:from>
    <xdr:to>
      <xdr:col>54</xdr:col>
      <xdr:colOff>189865</xdr:colOff>
      <xdr:row>39</xdr:row>
      <xdr:rowOff>44450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flipV="1">
          <a:off x="10475595" y="5124958"/>
          <a:ext cx="1270" cy="16060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48277</xdr:rowOff>
    </xdr:from>
    <xdr:ext cx="249299" cy="259045"/>
    <xdr:sp macro="" textlink="">
      <xdr:nvSpPr>
        <xdr:cNvPr id="289" name="労働費最小値テキスト">
          <a:extLst>
            <a:ext uri="{FF2B5EF4-FFF2-40B4-BE49-F238E27FC236}">
              <a16:creationId xmlns:a16="http://schemas.microsoft.com/office/drawing/2014/main" id="{00000000-0008-0000-0700-000021010000}"/>
            </a:ext>
          </a:extLst>
        </xdr:cNvPr>
        <xdr:cNvSpPr txBox="1"/>
      </xdr:nvSpPr>
      <xdr:spPr>
        <a:xfrm>
          <a:off x="10528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99585</xdr:rowOff>
    </xdr:from>
    <xdr:ext cx="534377" cy="259045"/>
    <xdr:sp macro="" textlink="">
      <xdr:nvSpPr>
        <xdr:cNvPr id="291" name="労働費最大値テキスト">
          <a:extLst>
            <a:ext uri="{FF2B5EF4-FFF2-40B4-BE49-F238E27FC236}">
              <a16:creationId xmlns:a16="http://schemas.microsoft.com/office/drawing/2014/main" id="{00000000-0008-0000-0700-000023010000}"/>
            </a:ext>
          </a:extLst>
        </xdr:cNvPr>
        <xdr:cNvSpPr txBox="1"/>
      </xdr:nvSpPr>
      <xdr:spPr>
        <a:xfrm>
          <a:off x="10528300" y="4900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12,646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29</xdr:row>
      <xdr:rowOff>152908</xdr:rowOff>
    </xdr:from>
    <xdr:to>
      <xdr:col>55</xdr:col>
      <xdr:colOff>88900</xdr:colOff>
      <xdr:row>29</xdr:row>
      <xdr:rowOff>152908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5124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105554</xdr:rowOff>
    </xdr:from>
    <xdr:ext cx="378565" cy="259045"/>
    <xdr:sp macro="" textlink="">
      <xdr:nvSpPr>
        <xdr:cNvPr id="294" name="労働費平均値テキスト">
          <a:extLst>
            <a:ext uri="{FF2B5EF4-FFF2-40B4-BE49-F238E27FC236}">
              <a16:creationId xmlns:a16="http://schemas.microsoft.com/office/drawing/2014/main" id="{00000000-0008-0000-0700-000026010000}"/>
            </a:ext>
          </a:extLst>
        </xdr:cNvPr>
        <xdr:cNvSpPr txBox="1"/>
      </xdr:nvSpPr>
      <xdr:spPr>
        <a:xfrm>
          <a:off x="10528300" y="6449204"/>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82677</xdr:rowOff>
    </xdr:from>
    <xdr:to>
      <xdr:col>55</xdr:col>
      <xdr:colOff>50800</xdr:colOff>
      <xdr:row>39</xdr:row>
      <xdr:rowOff>12827</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10426700" y="6597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75438</xdr:rowOff>
    </xdr:from>
    <xdr:to>
      <xdr:col>50</xdr:col>
      <xdr:colOff>165100</xdr:colOff>
      <xdr:row>39</xdr:row>
      <xdr:rowOff>5588</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9588500" y="659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22115</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9450017" y="63657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9" name="直線コネクタ 298">
          <a:extLst>
            <a:ext uri="{FF2B5EF4-FFF2-40B4-BE49-F238E27FC236}">
              <a16:creationId xmlns:a16="http://schemas.microsoft.com/office/drawing/2014/main" id="{00000000-0008-0000-0700-00002B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72263</xdr:rowOff>
    </xdr:from>
    <xdr:to>
      <xdr:col>46</xdr:col>
      <xdr:colOff>38100</xdr:colOff>
      <xdr:row>39</xdr:row>
      <xdr:rowOff>2413</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8699500" y="6587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18940</xdr:rowOff>
    </xdr:from>
    <xdr:ext cx="378565"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8561017" y="636259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302" name="直線コネクタ 301">
          <a:extLst>
            <a:ext uri="{FF2B5EF4-FFF2-40B4-BE49-F238E27FC236}">
              <a16:creationId xmlns:a16="http://schemas.microsoft.com/office/drawing/2014/main" id="{00000000-0008-0000-0700-00002E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93472</xdr:rowOff>
    </xdr:from>
    <xdr:to>
      <xdr:col>41</xdr:col>
      <xdr:colOff>101600</xdr:colOff>
      <xdr:row>39</xdr:row>
      <xdr:rowOff>23622</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7810500" y="6608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40149</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2017" y="638379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98171</xdr:rowOff>
    </xdr:from>
    <xdr:to>
      <xdr:col>36</xdr:col>
      <xdr:colOff>165100</xdr:colOff>
      <xdr:row>39</xdr:row>
      <xdr:rowOff>28321</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6921500" y="6613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44848</xdr:rowOff>
    </xdr:from>
    <xdr:ext cx="378565"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3017" y="63884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80027</xdr:rowOff>
    </xdr:from>
    <xdr:ext cx="249299" cy="259045"/>
    <xdr:sp macro="" textlink="">
      <xdr:nvSpPr>
        <xdr:cNvPr id="313" name="労働費該当値テキスト">
          <a:extLst>
            <a:ext uri="{FF2B5EF4-FFF2-40B4-BE49-F238E27FC236}">
              <a16:creationId xmlns:a16="http://schemas.microsoft.com/office/drawing/2014/main" id="{00000000-0008-0000-0700-000039010000}"/>
            </a:ext>
          </a:extLst>
        </xdr:cNvPr>
        <xdr:cNvSpPr txBox="1"/>
      </xdr:nvSpPr>
      <xdr:spPr>
        <a:xfrm>
          <a:off x="10528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59627</xdr:rowOff>
    </xdr:from>
    <xdr:to>
      <xdr:col>54</xdr:col>
      <xdr:colOff>189865</xdr:colOff>
      <xdr:row>58</xdr:row>
      <xdr:rowOff>125696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632127"/>
          <a:ext cx="1270" cy="14376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129523</xdr:rowOff>
    </xdr:from>
    <xdr:ext cx="534377"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073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125696</xdr:rowOff>
    </xdr:from>
    <xdr:to>
      <xdr:col>55</xdr:col>
      <xdr:colOff>88900</xdr:colOff>
      <xdr:row>58</xdr:row>
      <xdr:rowOff>125696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069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6304</xdr:rowOff>
    </xdr:from>
    <xdr:ext cx="690189"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4073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3,175,138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59627</xdr:rowOff>
    </xdr:from>
    <xdr:to>
      <xdr:col>55</xdr:col>
      <xdr:colOff>88900</xdr:colOff>
      <xdr:row>50</xdr:row>
      <xdr:rowOff>59627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6321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157300</xdr:rowOff>
    </xdr:from>
    <xdr:to>
      <xdr:col>55</xdr:col>
      <xdr:colOff>0</xdr:colOff>
      <xdr:row>58</xdr:row>
      <xdr:rowOff>46107</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9929950"/>
          <a:ext cx="838200" cy="60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151794</xdr:rowOff>
    </xdr:from>
    <xdr:ext cx="599010"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9244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1917</xdr:rowOff>
    </xdr:from>
    <xdr:to>
      <xdr:col>55</xdr:col>
      <xdr:colOff>50800</xdr:colOff>
      <xdr:row>58</xdr:row>
      <xdr:rowOff>103517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46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46107</xdr:rowOff>
    </xdr:from>
    <xdr:to>
      <xdr:col>50</xdr:col>
      <xdr:colOff>114300</xdr:colOff>
      <xdr:row>58</xdr:row>
      <xdr:rowOff>57868</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flipV="1">
          <a:off x="8750300" y="9990207"/>
          <a:ext cx="889000" cy="11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11567</xdr:rowOff>
    </xdr:from>
    <xdr:to>
      <xdr:col>50</xdr:col>
      <xdr:colOff>165100</xdr:colOff>
      <xdr:row>58</xdr:row>
      <xdr:rowOff>113167</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955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104294</xdr:rowOff>
    </xdr:from>
    <xdr:ext cx="599010"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39795" y="100483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57868</xdr:rowOff>
    </xdr:from>
    <xdr:to>
      <xdr:col>45</xdr:col>
      <xdr:colOff>177800</xdr:colOff>
      <xdr:row>58</xdr:row>
      <xdr:rowOff>72026</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7861300" y="10001968"/>
          <a:ext cx="889000" cy="14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15753</xdr:rowOff>
    </xdr:from>
    <xdr:to>
      <xdr:col>46</xdr:col>
      <xdr:colOff>38100</xdr:colOff>
      <xdr:row>58</xdr:row>
      <xdr:rowOff>117353</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59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108480</xdr:rowOff>
    </xdr:from>
    <xdr:ext cx="599010"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450795" y="10052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72026</xdr:rowOff>
    </xdr:from>
    <xdr:to>
      <xdr:col>41</xdr:col>
      <xdr:colOff>50800</xdr:colOff>
      <xdr:row>58</xdr:row>
      <xdr:rowOff>101540</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flipV="1">
          <a:off x="6972300" y="10016126"/>
          <a:ext cx="889000" cy="29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16947</xdr:rowOff>
    </xdr:from>
    <xdr:to>
      <xdr:col>41</xdr:col>
      <xdr:colOff>101600</xdr:colOff>
      <xdr:row>58</xdr:row>
      <xdr:rowOff>118547</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61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135074</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561795" y="97362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14625</xdr:rowOff>
    </xdr:from>
    <xdr:to>
      <xdr:col>36</xdr:col>
      <xdr:colOff>165100</xdr:colOff>
      <xdr:row>58</xdr:row>
      <xdr:rowOff>116225</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58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132752</xdr:rowOff>
    </xdr:from>
    <xdr:ext cx="59901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672795" y="97339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106500</xdr:rowOff>
    </xdr:from>
    <xdr:to>
      <xdr:col>55</xdr:col>
      <xdr:colOff>50800</xdr:colOff>
      <xdr:row>58</xdr:row>
      <xdr:rowOff>36650</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9879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129377</xdr:rowOff>
    </xdr:from>
    <xdr:ext cx="599010"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7305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336,504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166757</xdr:rowOff>
    </xdr:from>
    <xdr:to>
      <xdr:col>50</xdr:col>
      <xdr:colOff>165100</xdr:colOff>
      <xdr:row>58</xdr:row>
      <xdr:rowOff>96907</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993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113434</xdr:rowOff>
    </xdr:from>
    <xdr:ext cx="59901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339795" y="9714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204,708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7068</xdr:rowOff>
    </xdr:from>
    <xdr:to>
      <xdr:col>46</xdr:col>
      <xdr:colOff>38100</xdr:colOff>
      <xdr:row>58</xdr:row>
      <xdr:rowOff>108668</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9951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125195</xdr:rowOff>
    </xdr:from>
    <xdr:ext cx="59901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450795" y="97263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21226</xdr:rowOff>
    </xdr:from>
    <xdr:to>
      <xdr:col>41</xdr:col>
      <xdr:colOff>101600</xdr:colOff>
      <xdr:row>58</xdr:row>
      <xdr:rowOff>122826</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9965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113953</xdr:rowOff>
    </xdr:from>
    <xdr:ext cx="599010"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561795" y="10058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50740</xdr:rowOff>
    </xdr:from>
    <xdr:to>
      <xdr:col>36</xdr:col>
      <xdr:colOff>165100</xdr:colOff>
      <xdr:row>58</xdr:row>
      <xdr:rowOff>152340</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9994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143467</xdr:rowOff>
    </xdr:from>
    <xdr:ext cx="534377"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05111" y="100875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22,849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43313</xdr:rowOff>
    </xdr:from>
    <xdr:to>
      <xdr:col>54</xdr:col>
      <xdr:colOff>189865</xdr:colOff>
      <xdr:row>78</xdr:row>
      <xdr:rowOff>136048</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216263"/>
          <a:ext cx="1270" cy="1292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139875</xdr:rowOff>
    </xdr:from>
    <xdr:ext cx="469744" cy="259045"/>
    <xdr:sp macro=""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512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136048</xdr:rowOff>
    </xdr:from>
    <xdr:to>
      <xdr:col>55</xdr:col>
      <xdr:colOff>88900</xdr:colOff>
      <xdr:row>78</xdr:row>
      <xdr:rowOff>136048</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509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161440</xdr:rowOff>
    </xdr:from>
    <xdr:ext cx="599010" cy="259045"/>
    <xdr:sp macro=""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9914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567,164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71</xdr:row>
      <xdr:rowOff>43313</xdr:rowOff>
    </xdr:from>
    <xdr:to>
      <xdr:col>55</xdr:col>
      <xdr:colOff>88900</xdr:colOff>
      <xdr:row>71</xdr:row>
      <xdr:rowOff>43313</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2162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145221</xdr:rowOff>
    </xdr:from>
    <xdr:to>
      <xdr:col>55</xdr:col>
      <xdr:colOff>0</xdr:colOff>
      <xdr:row>77</xdr:row>
      <xdr:rowOff>154801</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flipV="1">
          <a:off x="9639300" y="13346871"/>
          <a:ext cx="838200" cy="9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73435</xdr:rowOff>
    </xdr:from>
    <xdr:ext cx="534377" cy="259045"/>
    <xdr:sp macro=""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275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95008</xdr:rowOff>
    </xdr:from>
    <xdr:to>
      <xdr:col>55</xdr:col>
      <xdr:colOff>50800</xdr:colOff>
      <xdr:row>78</xdr:row>
      <xdr:rowOff>25158</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296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123245</xdr:rowOff>
    </xdr:from>
    <xdr:to>
      <xdr:col>50</xdr:col>
      <xdr:colOff>114300</xdr:colOff>
      <xdr:row>77</xdr:row>
      <xdr:rowOff>154801</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153445"/>
          <a:ext cx="889000" cy="203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113968</xdr:rowOff>
    </xdr:from>
    <xdr:to>
      <xdr:col>50</xdr:col>
      <xdr:colOff>165100</xdr:colOff>
      <xdr:row>78</xdr:row>
      <xdr:rowOff>44118</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315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35245</xdr:rowOff>
    </xdr:from>
    <xdr:ext cx="534377" cy="259045"/>
    <xdr:sp macro=""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408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56800</xdr:rowOff>
    </xdr:from>
    <xdr:to>
      <xdr:col>45</xdr:col>
      <xdr:colOff>177800</xdr:colOff>
      <xdr:row>76</xdr:row>
      <xdr:rowOff>123245</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2915550"/>
          <a:ext cx="889000" cy="237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106431</xdr:rowOff>
    </xdr:from>
    <xdr:to>
      <xdr:col>46</xdr:col>
      <xdr:colOff>38100</xdr:colOff>
      <xdr:row>78</xdr:row>
      <xdr:rowOff>36581</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308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27708</xdr:rowOff>
    </xdr:from>
    <xdr:ext cx="534377" cy="259045"/>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34008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71</xdr:row>
      <xdr:rowOff>87492</xdr:rowOff>
    </xdr:from>
    <xdr:to>
      <xdr:col>41</xdr:col>
      <xdr:colOff>50800</xdr:colOff>
      <xdr:row>75</xdr:row>
      <xdr:rowOff>56800</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6972300" y="12260442"/>
          <a:ext cx="889000" cy="6551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140534</xdr:rowOff>
    </xdr:from>
    <xdr:to>
      <xdr:col>41</xdr:col>
      <xdr:colOff>101600</xdr:colOff>
      <xdr:row>78</xdr:row>
      <xdr:rowOff>70684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342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61811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434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146089</xdr:rowOff>
    </xdr:from>
    <xdr:to>
      <xdr:col>36</xdr:col>
      <xdr:colOff>165100</xdr:colOff>
      <xdr:row>78</xdr:row>
      <xdr:rowOff>76239</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67366</xdr:rowOff>
    </xdr:from>
    <xdr:ext cx="534377"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34404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94421</xdr:rowOff>
    </xdr:from>
    <xdr:to>
      <xdr:col>55</xdr:col>
      <xdr:colOff>50800</xdr:colOff>
      <xdr:row>78</xdr:row>
      <xdr:rowOff>24571</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10426700" y="13296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117298</xdr:rowOff>
    </xdr:from>
    <xdr:ext cx="534377" cy="259045"/>
    <xdr:sp macro=""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147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104001</xdr:rowOff>
    </xdr:from>
    <xdr:to>
      <xdr:col>50</xdr:col>
      <xdr:colOff>165100</xdr:colOff>
      <xdr:row>78</xdr:row>
      <xdr:rowOff>34151</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9588500" y="13305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50678</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080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72445</xdr:rowOff>
    </xdr:from>
    <xdr:to>
      <xdr:col>46</xdr:col>
      <xdr:colOff>38100</xdr:colOff>
      <xdr:row>77</xdr:row>
      <xdr:rowOff>2595</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8699500" y="13102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75</xdr:row>
      <xdr:rowOff>19122</xdr:rowOff>
    </xdr:from>
    <xdr:ext cx="59901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50795" y="12877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157,198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75</xdr:row>
      <xdr:rowOff>6000</xdr:rowOff>
    </xdr:from>
    <xdr:to>
      <xdr:col>41</xdr:col>
      <xdr:colOff>101600</xdr:colOff>
      <xdr:row>75</xdr:row>
      <xdr:rowOff>107600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7810500" y="128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73</xdr:row>
      <xdr:rowOff>124127</xdr:rowOff>
    </xdr:from>
    <xdr:ext cx="599010"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61795" y="12639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261,264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71</xdr:row>
      <xdr:rowOff>36692</xdr:rowOff>
    </xdr:from>
    <xdr:to>
      <xdr:col>36</xdr:col>
      <xdr:colOff>165100</xdr:colOff>
      <xdr:row>71</xdr:row>
      <xdr:rowOff>138292</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6921500" y="1220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69</xdr:row>
      <xdr:rowOff>154819</xdr:rowOff>
    </xdr:from>
    <xdr:ext cx="599010"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672795" y="11984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139700</xdr:rowOff>
    </xdr:from>
    <xdr:to>
      <xdr:col>59</xdr:col>
      <xdr:colOff>50800</xdr:colOff>
      <xdr:row>99</xdr:row>
      <xdr:rowOff>139700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168927</xdr:rowOff>
    </xdr:from>
    <xdr:ext cx="248786"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98</xdr:row>
      <xdr:rowOff>25400</xdr:rowOff>
    </xdr:from>
    <xdr:to>
      <xdr:col>59</xdr:col>
      <xdr:colOff>50800</xdr:colOff>
      <xdr:row>98</xdr:row>
      <xdr:rowOff>25400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97</xdr:row>
      <xdr:rowOff>54627</xdr:rowOff>
    </xdr:from>
    <xdr:ext cx="595419"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581" y="1668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82550</xdr:rowOff>
    </xdr:from>
    <xdr:to>
      <xdr:col>59</xdr:col>
      <xdr:colOff>50800</xdr:colOff>
      <xdr:row>96</xdr:row>
      <xdr:rowOff>82550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111777</xdr:rowOff>
    </xdr:from>
    <xdr:ext cx="59541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399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25400</xdr:rowOff>
    </xdr:from>
    <xdr:to>
      <xdr:col>59</xdr:col>
      <xdr:colOff>50800</xdr:colOff>
      <xdr:row>93</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54627</xdr:rowOff>
    </xdr:from>
    <xdr:ext cx="59541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89</xdr:row>
      <xdr:rowOff>139700</xdr:rowOff>
    </xdr:from>
    <xdr:to>
      <xdr:col>59</xdr:col>
      <xdr:colOff>50800</xdr:colOff>
      <xdr:row>89</xdr:row>
      <xdr:rowOff>139700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88</xdr:row>
      <xdr:rowOff>168927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8" name="土木費グラフ枠">
          <a:extLst>
            <a:ext uri="{FF2B5EF4-FFF2-40B4-BE49-F238E27FC236}">
              <a16:creationId xmlns:a16="http://schemas.microsoft.com/office/drawing/2014/main" id="{00000000-0008-0000-0700-0000CA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142608</xdr:rowOff>
    </xdr:from>
    <xdr:to>
      <xdr:col>54</xdr:col>
      <xdr:colOff>189865</xdr:colOff>
      <xdr:row>99</xdr:row>
      <xdr:rowOff>526</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flipV="1">
          <a:off x="10475595" y="15573108"/>
          <a:ext cx="1270" cy="14009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4353</xdr:rowOff>
    </xdr:from>
    <xdr:ext cx="534377" cy="259045"/>
    <xdr:sp macro="" textlink="">
      <xdr:nvSpPr>
        <xdr:cNvPr id="460" name="土木費最小値テキスト">
          <a:extLst>
            <a:ext uri="{FF2B5EF4-FFF2-40B4-BE49-F238E27FC236}">
              <a16:creationId xmlns:a16="http://schemas.microsoft.com/office/drawing/2014/main" id="{00000000-0008-0000-0700-0000CC010000}"/>
            </a:ext>
          </a:extLst>
        </xdr:cNvPr>
        <xdr:cNvSpPr txBox="1"/>
      </xdr:nvSpPr>
      <xdr:spPr>
        <a:xfrm>
          <a:off x="10528300" y="16977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526</xdr:rowOff>
    </xdr:from>
    <xdr:to>
      <xdr:col>55</xdr:col>
      <xdr:colOff>88900</xdr:colOff>
      <xdr:row>99</xdr:row>
      <xdr:rowOff>526</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6974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89285</xdr:rowOff>
    </xdr:from>
    <xdr:ext cx="599010" cy="259045"/>
    <xdr:sp macro="" textlink="">
      <xdr:nvSpPr>
        <xdr:cNvPr id="462" name="土木費最大値テキスト">
          <a:extLst>
            <a:ext uri="{FF2B5EF4-FFF2-40B4-BE49-F238E27FC236}">
              <a16:creationId xmlns:a16="http://schemas.microsoft.com/office/drawing/2014/main" id="{00000000-0008-0000-0700-0000CE010000}"/>
            </a:ext>
          </a:extLst>
        </xdr:cNvPr>
        <xdr:cNvSpPr txBox="1"/>
      </xdr:nvSpPr>
      <xdr:spPr>
        <a:xfrm>
          <a:off x="10528300" y="1534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538,982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142608</xdr:rowOff>
    </xdr:from>
    <xdr:to>
      <xdr:col>55</xdr:col>
      <xdr:colOff>88900</xdr:colOff>
      <xdr:row>90</xdr:row>
      <xdr:rowOff>142608</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557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147803</xdr:rowOff>
    </xdr:from>
    <xdr:to>
      <xdr:col>55</xdr:col>
      <xdr:colOff>0</xdr:colOff>
      <xdr:row>96</xdr:row>
      <xdr:rowOff>91140</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9639300" y="16435553"/>
          <a:ext cx="838200" cy="114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100175</xdr:rowOff>
    </xdr:from>
    <xdr:ext cx="599010" cy="259045"/>
    <xdr:sp macro="" textlink="">
      <xdr:nvSpPr>
        <xdr:cNvPr id="465" name="土木費平均値テキスト">
          <a:extLst>
            <a:ext uri="{FF2B5EF4-FFF2-40B4-BE49-F238E27FC236}">
              <a16:creationId xmlns:a16="http://schemas.microsoft.com/office/drawing/2014/main" id="{00000000-0008-0000-0700-0000D1010000}"/>
            </a:ext>
          </a:extLst>
        </xdr:cNvPr>
        <xdr:cNvSpPr txBox="1"/>
      </xdr:nvSpPr>
      <xdr:spPr>
        <a:xfrm>
          <a:off x="10528300" y="1655937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168,505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121748</xdr:rowOff>
    </xdr:from>
    <xdr:to>
      <xdr:col>55</xdr:col>
      <xdr:colOff>50800</xdr:colOff>
      <xdr:row>97</xdr:row>
      <xdr:rowOff>51898</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10426700" y="1658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147803</xdr:rowOff>
    </xdr:from>
    <xdr:to>
      <xdr:col>50</xdr:col>
      <xdr:colOff>114300</xdr:colOff>
      <xdr:row>97</xdr:row>
      <xdr:rowOff>45262</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8750300" y="16435553"/>
          <a:ext cx="889000" cy="240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145155</xdr:rowOff>
    </xdr:from>
    <xdr:to>
      <xdr:col>50</xdr:col>
      <xdr:colOff>165100</xdr:colOff>
      <xdr:row>97</xdr:row>
      <xdr:rowOff>75305</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9588500" y="16604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66432</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9339795" y="1669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166441</xdr:rowOff>
    </xdr:from>
    <xdr:to>
      <xdr:col>45</xdr:col>
      <xdr:colOff>177800</xdr:colOff>
      <xdr:row>97</xdr:row>
      <xdr:rowOff>45262</xdr:rowOff>
    </xdr:to>
    <xdr:cxnSp macro="">
      <xdr:nvCxnSpPr>
        <xdr:cNvPr id="470" name="直線コネクタ 469">
          <a:extLst>
            <a:ext uri="{FF2B5EF4-FFF2-40B4-BE49-F238E27FC236}">
              <a16:creationId xmlns:a16="http://schemas.microsoft.com/office/drawing/2014/main" id="{00000000-0008-0000-0700-0000D6010000}"/>
            </a:ext>
          </a:extLst>
        </xdr:cNvPr>
        <xdr:cNvCxnSpPr/>
      </xdr:nvCxnSpPr>
      <xdr:spPr>
        <a:xfrm>
          <a:off x="7861300" y="16625641"/>
          <a:ext cx="889000" cy="502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160693</xdr:rowOff>
    </xdr:from>
    <xdr:to>
      <xdr:col>46</xdr:col>
      <xdr:colOff>38100</xdr:colOff>
      <xdr:row>97</xdr:row>
      <xdr:rowOff>90843</xdr:rowOff>
    </xdr:to>
    <xdr:sp macro="" textlink="">
      <xdr:nvSpPr>
        <xdr:cNvPr id="471" name="フローチャート: 判断 470">
          <a:extLst>
            <a:ext uri="{FF2B5EF4-FFF2-40B4-BE49-F238E27FC236}">
              <a16:creationId xmlns:a16="http://schemas.microsoft.com/office/drawing/2014/main" id="{00000000-0008-0000-0700-0000D7010000}"/>
            </a:ext>
          </a:extLst>
        </xdr:cNvPr>
        <xdr:cNvSpPr/>
      </xdr:nvSpPr>
      <xdr:spPr>
        <a:xfrm>
          <a:off x="8699500" y="16619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95</xdr:row>
      <xdr:rowOff>107370</xdr:rowOff>
    </xdr:from>
    <xdr:ext cx="59901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450795" y="163951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23706</xdr:rowOff>
    </xdr:from>
    <xdr:to>
      <xdr:col>41</xdr:col>
      <xdr:colOff>50800</xdr:colOff>
      <xdr:row>96</xdr:row>
      <xdr:rowOff>166441</xdr:rowOff>
    </xdr:to>
    <xdr:cxnSp macro="">
      <xdr:nvCxnSpPr>
        <xdr:cNvPr id="473" name="直線コネクタ 472">
          <a:extLst>
            <a:ext uri="{FF2B5EF4-FFF2-40B4-BE49-F238E27FC236}">
              <a16:creationId xmlns:a16="http://schemas.microsoft.com/office/drawing/2014/main" id="{00000000-0008-0000-0700-0000D9010000}"/>
            </a:ext>
          </a:extLst>
        </xdr:cNvPr>
        <xdr:cNvCxnSpPr/>
      </xdr:nvCxnSpPr>
      <xdr:spPr>
        <a:xfrm>
          <a:off x="6972300" y="16482906"/>
          <a:ext cx="889000" cy="142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12004</xdr:rowOff>
    </xdr:from>
    <xdr:to>
      <xdr:col>41</xdr:col>
      <xdr:colOff>101600</xdr:colOff>
      <xdr:row>97</xdr:row>
      <xdr:rowOff>113604</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7810500" y="16642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104731</xdr:rowOff>
    </xdr:from>
    <xdr:ext cx="59901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561795" y="167353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19214</xdr:rowOff>
    </xdr:from>
    <xdr:to>
      <xdr:col>36</xdr:col>
      <xdr:colOff>165100</xdr:colOff>
      <xdr:row>97</xdr:row>
      <xdr:rowOff>120814</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6921500" y="16649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111941</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6672795" y="167425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40340</xdr:rowOff>
    </xdr:from>
    <xdr:to>
      <xdr:col>55</xdr:col>
      <xdr:colOff>50800</xdr:colOff>
      <xdr:row>96</xdr:row>
      <xdr:rowOff>141940</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10426700" y="1649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63217</xdr:rowOff>
    </xdr:from>
    <xdr:ext cx="599010" cy="259045"/>
    <xdr:sp macro="" textlink="">
      <xdr:nvSpPr>
        <xdr:cNvPr id="484" name="土木費該当値テキスト">
          <a:extLst>
            <a:ext uri="{FF2B5EF4-FFF2-40B4-BE49-F238E27FC236}">
              <a16:creationId xmlns:a16="http://schemas.microsoft.com/office/drawing/2014/main" id="{00000000-0008-0000-0700-0000E4010000}"/>
            </a:ext>
          </a:extLst>
        </xdr:cNvPr>
        <xdr:cNvSpPr txBox="1"/>
      </xdr:nvSpPr>
      <xdr:spPr>
        <a:xfrm>
          <a:off x="10528300" y="16350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196,994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97003</xdr:rowOff>
    </xdr:from>
    <xdr:to>
      <xdr:col>50</xdr:col>
      <xdr:colOff>165100</xdr:colOff>
      <xdr:row>96</xdr:row>
      <xdr:rowOff>27153</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9588500" y="16384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43680</xdr:rowOff>
    </xdr:from>
    <xdr:ext cx="599010"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9339795" y="161599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165912</xdr:rowOff>
    </xdr:from>
    <xdr:to>
      <xdr:col>46</xdr:col>
      <xdr:colOff>38100</xdr:colOff>
      <xdr:row>97</xdr:row>
      <xdr:rowOff>96062</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8699500" y="16625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87189</xdr:rowOff>
    </xdr:from>
    <xdr:ext cx="599010"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8450795" y="16717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153,049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115641</xdr:rowOff>
    </xdr:from>
    <xdr:to>
      <xdr:col>41</xdr:col>
      <xdr:colOff>101600</xdr:colOff>
      <xdr:row>97</xdr:row>
      <xdr:rowOff>45791</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7810500" y="16574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95</xdr:row>
      <xdr:rowOff>62318</xdr:rowOff>
    </xdr:from>
    <xdr:ext cx="599010"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7561795" y="163500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144356</xdr:rowOff>
    </xdr:from>
    <xdr:to>
      <xdr:col>36</xdr:col>
      <xdr:colOff>165100</xdr:colOff>
      <xdr:row>96</xdr:row>
      <xdr:rowOff>74506</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6921500" y="16432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94</xdr:row>
      <xdr:rowOff>91033</xdr:rowOff>
    </xdr:from>
    <xdr:ext cx="599010"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6672795" y="16207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28,131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12" name="テキスト ボックス 511">
          <a:extLst>
            <a:ext uri="{FF2B5EF4-FFF2-40B4-BE49-F238E27FC236}">
              <a16:creationId xmlns:a16="http://schemas.microsoft.com/office/drawing/2014/main" id="{00000000-0008-0000-0700-00000002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3" name="消防費グラフ枠">
          <a:extLst>
            <a:ext uri="{FF2B5EF4-FFF2-40B4-BE49-F238E27FC236}">
              <a16:creationId xmlns:a16="http://schemas.microsoft.com/office/drawing/2014/main" id="{00000000-0008-0000-0700-000001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99220</xdr:rowOff>
    </xdr:from>
    <xdr:to>
      <xdr:col>85</xdr:col>
      <xdr:colOff>126364</xdr:colOff>
      <xdr:row>38</xdr:row>
      <xdr:rowOff>124306</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6317595" y="5414170"/>
          <a:ext cx="1269" cy="12252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128133</xdr:rowOff>
    </xdr:from>
    <xdr:ext cx="469744" cy="259045"/>
    <xdr:sp macro="" textlink="">
      <xdr:nvSpPr>
        <xdr:cNvPr id="515" name="消防費最小値テキスト">
          <a:extLst>
            <a:ext uri="{FF2B5EF4-FFF2-40B4-BE49-F238E27FC236}">
              <a16:creationId xmlns:a16="http://schemas.microsoft.com/office/drawing/2014/main" id="{00000000-0008-0000-0700-000003020000}"/>
            </a:ext>
          </a:extLst>
        </xdr:cNvPr>
        <xdr:cNvSpPr txBox="1"/>
      </xdr:nvSpPr>
      <xdr:spPr>
        <a:xfrm>
          <a:off x="16370300" y="66432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124306</xdr:rowOff>
    </xdr:from>
    <xdr:to>
      <xdr:col>86</xdr:col>
      <xdr:colOff>25400</xdr:colOff>
      <xdr:row>38</xdr:row>
      <xdr:rowOff>124306</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66394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45897</xdr:rowOff>
    </xdr:from>
    <xdr:ext cx="599010" cy="259045"/>
    <xdr:sp macro="" textlink="">
      <xdr:nvSpPr>
        <xdr:cNvPr id="517" name="消防費最大値テキスト">
          <a:extLst>
            <a:ext uri="{FF2B5EF4-FFF2-40B4-BE49-F238E27FC236}">
              <a16:creationId xmlns:a16="http://schemas.microsoft.com/office/drawing/2014/main" id="{00000000-0008-0000-0700-000005020000}"/>
            </a:ext>
          </a:extLst>
        </xdr:cNvPr>
        <xdr:cNvSpPr txBox="1"/>
      </xdr:nvSpPr>
      <xdr:spPr>
        <a:xfrm>
          <a:off x="16370300" y="5189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542,708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99220</xdr:rowOff>
    </xdr:from>
    <xdr:to>
      <xdr:col>86</xdr:col>
      <xdr:colOff>25400</xdr:colOff>
      <xdr:row>31</xdr:row>
      <xdr:rowOff>99220</xdr:rowOff>
    </xdr:to>
    <xdr:cxnSp macro="">
      <xdr:nvCxnSpPr>
        <xdr:cNvPr id="518" name="直線コネクタ 517">
          <a:extLst>
            <a:ext uri="{FF2B5EF4-FFF2-40B4-BE49-F238E27FC236}">
              <a16:creationId xmlns:a16="http://schemas.microsoft.com/office/drawing/2014/main" id="{00000000-0008-0000-0700-000006020000}"/>
            </a:ext>
          </a:extLst>
        </xdr:cNvPr>
        <xdr:cNvCxnSpPr/>
      </xdr:nvCxnSpPr>
      <xdr:spPr>
        <a:xfrm>
          <a:off x="16230600" y="5414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146732</xdr:rowOff>
    </xdr:from>
    <xdr:to>
      <xdr:col>85</xdr:col>
      <xdr:colOff>127000</xdr:colOff>
      <xdr:row>38</xdr:row>
      <xdr:rowOff>17680</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5481300" y="6490382"/>
          <a:ext cx="838200" cy="423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151284</xdr:rowOff>
    </xdr:from>
    <xdr:ext cx="534377" cy="259045"/>
    <xdr:sp macro="" textlink="">
      <xdr:nvSpPr>
        <xdr:cNvPr id="520" name="消防費平均値テキスト">
          <a:extLst>
            <a:ext uri="{FF2B5EF4-FFF2-40B4-BE49-F238E27FC236}">
              <a16:creationId xmlns:a16="http://schemas.microsoft.com/office/drawing/2014/main" id="{00000000-0008-0000-0700-000008020000}"/>
            </a:ext>
          </a:extLst>
        </xdr:cNvPr>
        <xdr:cNvSpPr txBox="1"/>
      </xdr:nvSpPr>
      <xdr:spPr>
        <a:xfrm>
          <a:off x="16370300" y="632348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128407</xdr:rowOff>
    </xdr:from>
    <xdr:to>
      <xdr:col>85</xdr:col>
      <xdr:colOff>177800</xdr:colOff>
      <xdr:row>38</xdr:row>
      <xdr:rowOff>58556</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6268700" y="6472057"/>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146732</xdr:rowOff>
    </xdr:from>
    <xdr:to>
      <xdr:col>81</xdr:col>
      <xdr:colOff>50800</xdr:colOff>
      <xdr:row>37</xdr:row>
      <xdr:rowOff>158736</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flipV="1">
          <a:off x="14592300" y="6490382"/>
          <a:ext cx="889000" cy="1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130185</xdr:rowOff>
    </xdr:from>
    <xdr:to>
      <xdr:col>81</xdr:col>
      <xdr:colOff>101600</xdr:colOff>
      <xdr:row>38</xdr:row>
      <xdr:rowOff>60335</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5430500" y="647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51462</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5214111" y="6566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158736</xdr:rowOff>
    </xdr:from>
    <xdr:to>
      <xdr:col>76</xdr:col>
      <xdr:colOff>114300</xdr:colOff>
      <xdr:row>37</xdr:row>
      <xdr:rowOff>168627</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3703300" y="6502386"/>
          <a:ext cx="889000" cy="9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100414</xdr:rowOff>
    </xdr:from>
    <xdr:to>
      <xdr:col>76</xdr:col>
      <xdr:colOff>165100</xdr:colOff>
      <xdr:row>38</xdr:row>
      <xdr:rowOff>30564</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4541500" y="644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47091</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4325111" y="62192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168627</xdr:rowOff>
    </xdr:from>
    <xdr:to>
      <xdr:col>71</xdr:col>
      <xdr:colOff>177800</xdr:colOff>
      <xdr:row>38</xdr:row>
      <xdr:rowOff>33463</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2814300" y="6512277"/>
          <a:ext cx="889000" cy="36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139137</xdr:rowOff>
    </xdr:from>
    <xdr:to>
      <xdr:col>72</xdr:col>
      <xdr:colOff>38100</xdr:colOff>
      <xdr:row>38</xdr:row>
      <xdr:rowOff>69287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3652500" y="648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60414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436111" y="6575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135848</xdr:rowOff>
    </xdr:from>
    <xdr:to>
      <xdr:col>67</xdr:col>
      <xdr:colOff>101600</xdr:colOff>
      <xdr:row>38</xdr:row>
      <xdr:rowOff>65998</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2763500" y="6479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82525</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547111" y="62547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138330</xdr:rowOff>
    </xdr:from>
    <xdr:to>
      <xdr:col>85</xdr:col>
      <xdr:colOff>177800</xdr:colOff>
      <xdr:row>38</xdr:row>
      <xdr:rowOff>68480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6268700" y="648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106833</xdr:rowOff>
    </xdr:from>
    <xdr:ext cx="534377" cy="259045"/>
    <xdr:sp macro="" textlink="">
      <xdr:nvSpPr>
        <xdr:cNvPr id="539" name="消防費該当値テキスト">
          <a:extLst>
            <a:ext uri="{FF2B5EF4-FFF2-40B4-BE49-F238E27FC236}">
              <a16:creationId xmlns:a16="http://schemas.microsoft.com/office/drawing/2014/main" id="{00000000-0008-0000-0700-00001B020000}"/>
            </a:ext>
          </a:extLst>
        </xdr:cNvPr>
        <xdr:cNvSpPr txBox="1"/>
      </xdr:nvSpPr>
      <xdr:spPr>
        <a:xfrm>
          <a:off x="16370300" y="6450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95932</xdr:rowOff>
    </xdr:from>
    <xdr:to>
      <xdr:col>81</xdr:col>
      <xdr:colOff>101600</xdr:colOff>
      <xdr:row>38</xdr:row>
      <xdr:rowOff>26082</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5430500" y="64395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42609</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5214111" y="62148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107936</xdr:rowOff>
    </xdr:from>
    <xdr:to>
      <xdr:col>76</xdr:col>
      <xdr:colOff>165100</xdr:colOff>
      <xdr:row>38</xdr:row>
      <xdr:rowOff>38086</xdr:rowOff>
    </xdr:to>
    <xdr:sp macro="" textlink="">
      <xdr:nvSpPr>
        <xdr:cNvPr id="542" name="楕円 541">
          <a:extLst>
            <a:ext uri="{FF2B5EF4-FFF2-40B4-BE49-F238E27FC236}">
              <a16:creationId xmlns:a16="http://schemas.microsoft.com/office/drawing/2014/main" id="{00000000-0008-0000-0700-00001E020000}"/>
            </a:ext>
          </a:extLst>
        </xdr:cNvPr>
        <xdr:cNvSpPr/>
      </xdr:nvSpPr>
      <xdr:spPr>
        <a:xfrm>
          <a:off x="14541500" y="6451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29212</xdr:rowOff>
    </xdr:from>
    <xdr:ext cx="534377" cy="259045"/>
    <xdr:sp macro=""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4325111" y="65443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117827</xdr:rowOff>
    </xdr:from>
    <xdr:to>
      <xdr:col>72</xdr:col>
      <xdr:colOff>38100</xdr:colOff>
      <xdr:row>38</xdr:row>
      <xdr:rowOff>47977</xdr:rowOff>
    </xdr:to>
    <xdr:sp macro="" textlink="">
      <xdr:nvSpPr>
        <xdr:cNvPr id="544" name="楕円 543">
          <a:extLst>
            <a:ext uri="{FF2B5EF4-FFF2-40B4-BE49-F238E27FC236}">
              <a16:creationId xmlns:a16="http://schemas.microsoft.com/office/drawing/2014/main" id="{00000000-0008-0000-0700-000020020000}"/>
            </a:ext>
          </a:extLst>
        </xdr:cNvPr>
        <xdr:cNvSpPr/>
      </xdr:nvSpPr>
      <xdr:spPr>
        <a:xfrm>
          <a:off x="13652500" y="6461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64504</xdr:rowOff>
    </xdr:from>
    <xdr:ext cx="534377" cy="259045"/>
    <xdr:sp macro=""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3436111" y="62367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154113</xdr:rowOff>
    </xdr:from>
    <xdr:to>
      <xdr:col>67</xdr:col>
      <xdr:colOff>101600</xdr:colOff>
      <xdr:row>38</xdr:row>
      <xdr:rowOff>84263</xdr:rowOff>
    </xdr:to>
    <xdr:sp macro="" textlink="">
      <xdr:nvSpPr>
        <xdr:cNvPr id="546" name="楕円 545">
          <a:extLst>
            <a:ext uri="{FF2B5EF4-FFF2-40B4-BE49-F238E27FC236}">
              <a16:creationId xmlns:a16="http://schemas.microsoft.com/office/drawing/2014/main" id="{00000000-0008-0000-0700-000022020000}"/>
            </a:ext>
          </a:extLst>
        </xdr:cNvPr>
        <xdr:cNvSpPr/>
      </xdr:nvSpPr>
      <xdr:spPr>
        <a:xfrm>
          <a:off x="12763500" y="6497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75390</xdr:rowOff>
    </xdr:from>
    <xdr:ext cx="534377" cy="259045"/>
    <xdr:sp macro="" textlink="">
      <xdr:nvSpPr>
        <xdr:cNvPr id="547" name="テキスト ボックス 546">
          <a:extLst>
            <a:ext uri="{FF2B5EF4-FFF2-40B4-BE49-F238E27FC236}">
              <a16:creationId xmlns:a16="http://schemas.microsoft.com/office/drawing/2014/main" id="{00000000-0008-0000-0700-000023020000}"/>
            </a:ext>
          </a:extLst>
        </xdr:cNvPr>
        <xdr:cNvSpPr txBox="1"/>
      </xdr:nvSpPr>
      <xdr:spPr>
        <a:xfrm>
          <a:off x="12547111" y="6590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168927</xdr:rowOff>
    </xdr:from>
    <xdr:ext cx="595419"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130827</xdr:rowOff>
    </xdr:from>
    <xdr:ext cx="59541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教育費グラフ枠">
          <a:extLst>
            <a:ext uri="{FF2B5EF4-FFF2-40B4-BE49-F238E27FC236}">
              <a16:creationId xmlns:a16="http://schemas.microsoft.com/office/drawing/2014/main" id="{00000000-0008-0000-07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126016</xdr:rowOff>
    </xdr:from>
    <xdr:to>
      <xdr:col>85</xdr:col>
      <xdr:colOff>126364</xdr:colOff>
      <xdr:row>58</xdr:row>
      <xdr:rowOff>120778</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6317595" y="8698516"/>
          <a:ext cx="1269" cy="13663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124605</xdr:rowOff>
    </xdr:from>
    <xdr:ext cx="534377" cy="259045"/>
    <xdr:sp macro="" textlink="">
      <xdr:nvSpPr>
        <xdr:cNvPr id="572" name="教育費最小値テキスト">
          <a:extLst>
            <a:ext uri="{FF2B5EF4-FFF2-40B4-BE49-F238E27FC236}">
              <a16:creationId xmlns:a16="http://schemas.microsoft.com/office/drawing/2014/main" id="{00000000-0008-0000-0700-00003C020000}"/>
            </a:ext>
          </a:extLst>
        </xdr:cNvPr>
        <xdr:cNvSpPr txBox="1"/>
      </xdr:nvSpPr>
      <xdr:spPr>
        <a:xfrm>
          <a:off x="16370300" y="10068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49,933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120778</xdr:rowOff>
    </xdr:from>
    <xdr:to>
      <xdr:col>86</xdr:col>
      <xdr:colOff>25400</xdr:colOff>
      <xdr:row>58</xdr:row>
      <xdr:rowOff>120778</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6230600" y="100648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72693</xdr:rowOff>
    </xdr:from>
    <xdr:ext cx="599010" cy="259045"/>
    <xdr:sp macro="" textlink="">
      <xdr:nvSpPr>
        <xdr:cNvPr id="574" name="教育費最大値テキスト">
          <a:extLst>
            <a:ext uri="{FF2B5EF4-FFF2-40B4-BE49-F238E27FC236}">
              <a16:creationId xmlns:a16="http://schemas.microsoft.com/office/drawing/2014/main" id="{00000000-0008-0000-0700-00003E020000}"/>
            </a:ext>
          </a:extLst>
        </xdr:cNvPr>
        <xdr:cNvSpPr txBox="1"/>
      </xdr:nvSpPr>
      <xdr:spPr>
        <a:xfrm>
          <a:off x="16370300" y="8473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767,183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126016</xdr:rowOff>
    </xdr:from>
    <xdr:to>
      <xdr:col>86</xdr:col>
      <xdr:colOff>25400</xdr:colOff>
      <xdr:row>50</xdr:row>
      <xdr:rowOff>126016</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6230600" y="8698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42921</xdr:rowOff>
    </xdr:from>
    <xdr:to>
      <xdr:col>85</xdr:col>
      <xdr:colOff>127000</xdr:colOff>
      <xdr:row>57</xdr:row>
      <xdr:rowOff>62354</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5481300" y="9815571"/>
          <a:ext cx="838200" cy="19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53430</xdr:rowOff>
    </xdr:from>
    <xdr:ext cx="599010" cy="259045"/>
    <xdr:sp macro="" textlink="">
      <xdr:nvSpPr>
        <xdr:cNvPr id="577" name="教育費平均値テキスト">
          <a:extLst>
            <a:ext uri="{FF2B5EF4-FFF2-40B4-BE49-F238E27FC236}">
              <a16:creationId xmlns:a16="http://schemas.microsoft.com/office/drawing/2014/main" id="{00000000-0008-0000-0700-000041020000}"/>
            </a:ext>
          </a:extLst>
        </xdr:cNvPr>
        <xdr:cNvSpPr txBox="1"/>
      </xdr:nvSpPr>
      <xdr:spPr>
        <a:xfrm>
          <a:off x="16370300" y="98260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137,295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75003</xdr:rowOff>
    </xdr:from>
    <xdr:to>
      <xdr:col>85</xdr:col>
      <xdr:colOff>177800</xdr:colOff>
      <xdr:row>58</xdr:row>
      <xdr:rowOff>5153</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6268700" y="98476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53434</xdr:rowOff>
    </xdr:from>
    <xdr:to>
      <xdr:col>81</xdr:col>
      <xdr:colOff>50800</xdr:colOff>
      <xdr:row>57</xdr:row>
      <xdr:rowOff>62354</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4592300" y="9826084"/>
          <a:ext cx="889000" cy="8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70962</xdr:rowOff>
    </xdr:from>
    <xdr:to>
      <xdr:col>81</xdr:col>
      <xdr:colOff>101600</xdr:colOff>
      <xdr:row>58</xdr:row>
      <xdr:rowOff>1112</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5430500" y="9843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163689</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5181795" y="9936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139,416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53434</xdr:rowOff>
    </xdr:from>
    <xdr:to>
      <xdr:col>76</xdr:col>
      <xdr:colOff>114300</xdr:colOff>
      <xdr:row>57</xdr:row>
      <xdr:rowOff>113367</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3703300" y="9826084"/>
          <a:ext cx="889000" cy="59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69658</xdr:rowOff>
    </xdr:from>
    <xdr:to>
      <xdr:col>76</xdr:col>
      <xdr:colOff>165100</xdr:colOff>
      <xdr:row>57</xdr:row>
      <xdr:rowOff>171258</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4541500" y="9842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162385</xdr:rowOff>
    </xdr:from>
    <xdr:ext cx="59901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4292795" y="99350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113367</xdr:rowOff>
    </xdr:from>
    <xdr:to>
      <xdr:col>71</xdr:col>
      <xdr:colOff>177800</xdr:colOff>
      <xdr:row>57</xdr:row>
      <xdr:rowOff>150105</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2814300" y="9886017"/>
          <a:ext cx="889000" cy="367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103746</xdr:rowOff>
    </xdr:from>
    <xdr:to>
      <xdr:col>72</xdr:col>
      <xdr:colOff>38100</xdr:colOff>
      <xdr:row>58</xdr:row>
      <xdr:rowOff>33896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3652500" y="9876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25023</xdr:rowOff>
    </xdr:from>
    <xdr:ext cx="59901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403795" y="99691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103312</xdr:rowOff>
    </xdr:from>
    <xdr:to>
      <xdr:col>67</xdr:col>
      <xdr:colOff>101600</xdr:colOff>
      <xdr:row>58</xdr:row>
      <xdr:rowOff>33462</xdr:rowOff>
    </xdr:to>
    <xdr:sp macro="" textlink="">
      <xdr:nvSpPr>
        <xdr:cNvPr id="588" name="フローチャート: 判断 587">
          <a:extLst>
            <a:ext uri="{FF2B5EF4-FFF2-40B4-BE49-F238E27FC236}">
              <a16:creationId xmlns:a16="http://schemas.microsoft.com/office/drawing/2014/main" id="{00000000-0008-0000-0700-00004C020000}"/>
            </a:ext>
          </a:extLst>
        </xdr:cNvPr>
        <xdr:cNvSpPr/>
      </xdr:nvSpPr>
      <xdr:spPr>
        <a:xfrm>
          <a:off x="12763500" y="98759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58</xdr:row>
      <xdr:rowOff>24589</xdr:rowOff>
    </xdr:from>
    <xdr:ext cx="599010" cy="259045"/>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514795" y="99686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163571</xdr:rowOff>
    </xdr:from>
    <xdr:to>
      <xdr:col>85</xdr:col>
      <xdr:colOff>177800</xdr:colOff>
      <xdr:row>57</xdr:row>
      <xdr:rowOff>93721</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6268700" y="97647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14998</xdr:rowOff>
    </xdr:from>
    <xdr:ext cx="599010" cy="259045"/>
    <xdr:sp macro="" textlink="">
      <xdr:nvSpPr>
        <xdr:cNvPr id="596" name="教育費該当値テキスト">
          <a:extLst>
            <a:ext uri="{FF2B5EF4-FFF2-40B4-BE49-F238E27FC236}">
              <a16:creationId xmlns:a16="http://schemas.microsoft.com/office/drawing/2014/main" id="{00000000-0008-0000-0700-000054020000}"/>
            </a:ext>
          </a:extLst>
        </xdr:cNvPr>
        <xdr:cNvSpPr txBox="1"/>
      </xdr:nvSpPr>
      <xdr:spPr>
        <a:xfrm>
          <a:off x="16370300" y="96161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180,803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11554</xdr:rowOff>
    </xdr:from>
    <xdr:to>
      <xdr:col>81</xdr:col>
      <xdr:colOff>101600</xdr:colOff>
      <xdr:row>57</xdr:row>
      <xdr:rowOff>113154</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5430500" y="9784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129681</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5181795" y="9559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170,602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2634</xdr:rowOff>
    </xdr:from>
    <xdr:to>
      <xdr:col>76</xdr:col>
      <xdr:colOff>165100</xdr:colOff>
      <xdr:row>57</xdr:row>
      <xdr:rowOff>104234</xdr:rowOff>
    </xdr:to>
    <xdr:sp macro="" textlink="">
      <xdr:nvSpPr>
        <xdr:cNvPr id="599" name="楕円 598">
          <a:extLst>
            <a:ext uri="{FF2B5EF4-FFF2-40B4-BE49-F238E27FC236}">
              <a16:creationId xmlns:a16="http://schemas.microsoft.com/office/drawing/2014/main" id="{00000000-0008-0000-0700-000057020000}"/>
            </a:ext>
          </a:extLst>
        </xdr:cNvPr>
        <xdr:cNvSpPr/>
      </xdr:nvSpPr>
      <xdr:spPr>
        <a:xfrm>
          <a:off x="14541500" y="9775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120761</xdr:rowOff>
    </xdr:from>
    <xdr:ext cx="59901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4292795" y="9550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62567</xdr:rowOff>
    </xdr:from>
    <xdr:to>
      <xdr:col>72</xdr:col>
      <xdr:colOff>38100</xdr:colOff>
      <xdr:row>57</xdr:row>
      <xdr:rowOff>164167</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3652500" y="98352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9244</xdr:rowOff>
    </xdr:from>
    <xdr:ext cx="599010" cy="259045"/>
    <xdr:sp macro="" textlink="">
      <xdr:nvSpPr>
        <xdr:cNvPr id="602" name="テキスト ボックス 601">
          <a:extLst>
            <a:ext uri="{FF2B5EF4-FFF2-40B4-BE49-F238E27FC236}">
              <a16:creationId xmlns:a16="http://schemas.microsoft.com/office/drawing/2014/main" id="{00000000-0008-0000-0700-00005A020000}"/>
            </a:ext>
          </a:extLst>
        </xdr:cNvPr>
        <xdr:cNvSpPr txBox="1"/>
      </xdr:nvSpPr>
      <xdr:spPr>
        <a:xfrm>
          <a:off x="13403795" y="9610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99305</xdr:rowOff>
    </xdr:from>
    <xdr:to>
      <xdr:col>67</xdr:col>
      <xdr:colOff>101600</xdr:colOff>
      <xdr:row>58</xdr:row>
      <xdr:rowOff>29455</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2763500" y="9871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56</xdr:row>
      <xdr:rowOff>45982</xdr:rowOff>
    </xdr:from>
    <xdr:ext cx="599010"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2514795" y="96471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7" name="災害復旧費グラフ枠">
          <a:extLst>
            <a:ext uri="{FF2B5EF4-FFF2-40B4-BE49-F238E27FC236}">
              <a16:creationId xmlns:a16="http://schemas.microsoft.com/office/drawing/2014/main" id="{00000000-0008-0000-0700-000073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75210</xdr:rowOff>
    </xdr:from>
    <xdr:to>
      <xdr:col>85</xdr:col>
      <xdr:colOff>126364</xdr:colOff>
      <xdr:row>79</xdr:row>
      <xdr:rowOff>44450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6317595" y="12076710"/>
          <a:ext cx="1269" cy="15122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49004</xdr:rowOff>
    </xdr:from>
    <xdr:ext cx="249299" cy="259045"/>
    <xdr:sp macro="" textlink="">
      <xdr:nvSpPr>
        <xdr:cNvPr id="629" name="災害復旧費最小値テキスト">
          <a:extLst>
            <a:ext uri="{FF2B5EF4-FFF2-40B4-BE49-F238E27FC236}">
              <a16:creationId xmlns:a16="http://schemas.microsoft.com/office/drawing/2014/main" id="{00000000-0008-0000-0700-000075020000}"/>
            </a:ext>
          </a:extLst>
        </xdr:cNvPr>
        <xdr:cNvSpPr txBox="1"/>
      </xdr:nvSpPr>
      <xdr:spPr>
        <a:xfrm>
          <a:off x="16370300" y="1359355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21887</xdr:rowOff>
    </xdr:from>
    <xdr:ext cx="599010" cy="259045"/>
    <xdr:sp macro="" textlink="">
      <xdr:nvSpPr>
        <xdr:cNvPr id="631" name="災害復旧費最大値テキスト">
          <a:extLst>
            <a:ext uri="{FF2B5EF4-FFF2-40B4-BE49-F238E27FC236}">
              <a16:creationId xmlns:a16="http://schemas.microsoft.com/office/drawing/2014/main" id="{00000000-0008-0000-0700-000077020000}"/>
            </a:ext>
          </a:extLst>
        </xdr:cNvPr>
        <xdr:cNvSpPr txBox="1"/>
      </xdr:nvSpPr>
      <xdr:spPr>
        <a:xfrm>
          <a:off x="16370300" y="118519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793,853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75210</xdr:rowOff>
    </xdr:from>
    <xdr:to>
      <xdr:col>86</xdr:col>
      <xdr:colOff>25400</xdr:colOff>
      <xdr:row>70</xdr:row>
      <xdr:rowOff>75210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6230600" y="120767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3080</xdr:rowOff>
    </xdr:from>
    <xdr:to>
      <xdr:col>85</xdr:col>
      <xdr:colOff>127000</xdr:colOff>
      <xdr:row>79</xdr:row>
      <xdr:rowOff>6286</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5481300" y="13547630"/>
          <a:ext cx="838200" cy="3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137904</xdr:rowOff>
    </xdr:from>
    <xdr:ext cx="534377" cy="259045"/>
    <xdr:sp macro="" textlink="">
      <xdr:nvSpPr>
        <xdr:cNvPr id="634" name="災害復旧費平均値テキスト">
          <a:extLst>
            <a:ext uri="{FF2B5EF4-FFF2-40B4-BE49-F238E27FC236}">
              <a16:creationId xmlns:a16="http://schemas.microsoft.com/office/drawing/2014/main" id="{00000000-0008-0000-0700-00007A020000}"/>
            </a:ext>
          </a:extLst>
        </xdr:cNvPr>
        <xdr:cNvSpPr txBox="1"/>
      </xdr:nvSpPr>
      <xdr:spPr>
        <a:xfrm>
          <a:off x="16370300" y="1333955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115027</xdr:rowOff>
    </xdr:from>
    <xdr:to>
      <xdr:col>85</xdr:col>
      <xdr:colOff>177800</xdr:colOff>
      <xdr:row>79</xdr:row>
      <xdr:rowOff>45177</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6268700" y="13488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3080</xdr:rowOff>
    </xdr:from>
    <xdr:to>
      <xdr:col>81</xdr:col>
      <xdr:colOff>50800</xdr:colOff>
      <xdr:row>79</xdr:row>
      <xdr:rowOff>10150</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4592300" y="13547630"/>
          <a:ext cx="889000" cy="7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117103</xdr:rowOff>
    </xdr:from>
    <xdr:to>
      <xdr:col>81</xdr:col>
      <xdr:colOff>101600</xdr:colOff>
      <xdr:row>79</xdr:row>
      <xdr:rowOff>47253</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5430500" y="1349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63780</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5214111" y="132654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154834</xdr:rowOff>
    </xdr:from>
    <xdr:to>
      <xdr:col>76</xdr:col>
      <xdr:colOff>114300</xdr:colOff>
      <xdr:row>79</xdr:row>
      <xdr:rowOff>10150</xdr:rowOff>
    </xdr:to>
    <xdr:cxnSp macro="">
      <xdr:nvCxnSpPr>
        <xdr:cNvPr id="639" name="直線コネクタ 638">
          <a:extLst>
            <a:ext uri="{FF2B5EF4-FFF2-40B4-BE49-F238E27FC236}">
              <a16:creationId xmlns:a16="http://schemas.microsoft.com/office/drawing/2014/main" id="{00000000-0008-0000-0700-00007F020000}"/>
            </a:ext>
          </a:extLst>
        </xdr:cNvPr>
        <xdr:cNvCxnSpPr/>
      </xdr:nvCxnSpPr>
      <xdr:spPr>
        <a:xfrm>
          <a:off x="13703300" y="13527934"/>
          <a:ext cx="889000" cy="267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120169</xdr:rowOff>
    </xdr:from>
    <xdr:to>
      <xdr:col>76</xdr:col>
      <xdr:colOff>165100</xdr:colOff>
      <xdr:row>79</xdr:row>
      <xdr:rowOff>50319</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4541500" y="13493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66846</xdr:rowOff>
    </xdr:from>
    <xdr:ext cx="534377"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325111" y="13268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154834</xdr:rowOff>
    </xdr:from>
    <xdr:to>
      <xdr:col>71</xdr:col>
      <xdr:colOff>177800</xdr:colOff>
      <xdr:row>78</xdr:row>
      <xdr:rowOff>154956</xdr:rowOff>
    </xdr:to>
    <xdr:cxnSp macro="">
      <xdr:nvCxnSpPr>
        <xdr:cNvPr id="642" name="直線コネクタ 641">
          <a:extLst>
            <a:ext uri="{FF2B5EF4-FFF2-40B4-BE49-F238E27FC236}">
              <a16:creationId xmlns:a16="http://schemas.microsoft.com/office/drawing/2014/main" id="{00000000-0008-0000-0700-000082020000}"/>
            </a:ext>
          </a:extLst>
        </xdr:cNvPr>
        <xdr:cNvCxnSpPr/>
      </xdr:nvCxnSpPr>
      <xdr:spPr>
        <a:xfrm flipV="1">
          <a:off x="12814300" y="13527934"/>
          <a:ext cx="889000" cy="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121190</xdr:rowOff>
    </xdr:from>
    <xdr:to>
      <xdr:col>72</xdr:col>
      <xdr:colOff>38100</xdr:colOff>
      <xdr:row>79</xdr:row>
      <xdr:rowOff>51340</xdr:rowOff>
    </xdr:to>
    <xdr:sp macro="" textlink="">
      <xdr:nvSpPr>
        <xdr:cNvPr id="643" name="フローチャート: 判断 642">
          <a:extLst>
            <a:ext uri="{FF2B5EF4-FFF2-40B4-BE49-F238E27FC236}">
              <a16:creationId xmlns:a16="http://schemas.microsoft.com/office/drawing/2014/main" id="{00000000-0008-0000-0700-000083020000}"/>
            </a:ext>
          </a:extLst>
        </xdr:cNvPr>
        <xdr:cNvSpPr/>
      </xdr:nvSpPr>
      <xdr:spPr>
        <a:xfrm>
          <a:off x="13652500" y="13494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42467</xdr:rowOff>
    </xdr:from>
    <xdr:ext cx="534377"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436111" y="135870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128552</xdr:rowOff>
    </xdr:from>
    <xdr:to>
      <xdr:col>67</xdr:col>
      <xdr:colOff>101600</xdr:colOff>
      <xdr:row>79</xdr:row>
      <xdr:rowOff>58702</xdr:rowOff>
    </xdr:to>
    <xdr:sp macro="" textlink="">
      <xdr:nvSpPr>
        <xdr:cNvPr id="645" name="フローチャート: 判断 644">
          <a:extLst>
            <a:ext uri="{FF2B5EF4-FFF2-40B4-BE49-F238E27FC236}">
              <a16:creationId xmlns:a16="http://schemas.microsoft.com/office/drawing/2014/main" id="{00000000-0008-0000-0700-000085020000}"/>
            </a:ext>
          </a:extLst>
        </xdr:cNvPr>
        <xdr:cNvSpPr/>
      </xdr:nvSpPr>
      <xdr:spPr>
        <a:xfrm>
          <a:off x="12763500" y="1350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49829</xdr:rowOff>
    </xdr:from>
    <xdr:ext cx="534377"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547111" y="13594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126936</xdr:rowOff>
    </xdr:from>
    <xdr:to>
      <xdr:col>85</xdr:col>
      <xdr:colOff>177800</xdr:colOff>
      <xdr:row>79</xdr:row>
      <xdr:rowOff>57086</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6268700" y="13500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93453</xdr:rowOff>
    </xdr:from>
    <xdr:ext cx="534377" cy="259045"/>
    <xdr:sp macro="" textlink="">
      <xdr:nvSpPr>
        <xdr:cNvPr id="653" name="災害復旧費該当値テキスト">
          <a:extLst>
            <a:ext uri="{FF2B5EF4-FFF2-40B4-BE49-F238E27FC236}">
              <a16:creationId xmlns:a16="http://schemas.microsoft.com/office/drawing/2014/main" id="{00000000-0008-0000-0700-00008D020000}"/>
            </a:ext>
          </a:extLst>
        </xdr:cNvPr>
        <xdr:cNvSpPr txBox="1"/>
      </xdr:nvSpPr>
      <xdr:spPr>
        <a:xfrm>
          <a:off x="16370300" y="134665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123730</xdr:rowOff>
    </xdr:from>
    <xdr:to>
      <xdr:col>81</xdr:col>
      <xdr:colOff>101600</xdr:colOff>
      <xdr:row>79</xdr:row>
      <xdr:rowOff>53880</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5430500" y="13496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45007</xdr:rowOff>
    </xdr:from>
    <xdr:ext cx="534377"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5214111" y="135895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130800</xdr:rowOff>
    </xdr:from>
    <xdr:to>
      <xdr:col>76</xdr:col>
      <xdr:colOff>165100</xdr:colOff>
      <xdr:row>79</xdr:row>
      <xdr:rowOff>60950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4541500" y="13503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52077</xdr:rowOff>
    </xdr:from>
    <xdr:ext cx="534377" cy="259045"/>
    <xdr:sp macro="" textlink="">
      <xdr:nvSpPr>
        <xdr:cNvPr id="657" name="テキスト ボックス 656">
          <a:extLst>
            <a:ext uri="{FF2B5EF4-FFF2-40B4-BE49-F238E27FC236}">
              <a16:creationId xmlns:a16="http://schemas.microsoft.com/office/drawing/2014/main" id="{00000000-0008-0000-0700-000091020000}"/>
            </a:ext>
          </a:extLst>
        </xdr:cNvPr>
        <xdr:cNvSpPr txBox="1"/>
      </xdr:nvSpPr>
      <xdr:spPr>
        <a:xfrm>
          <a:off x="14325111" y="135966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18,005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104034</xdr:rowOff>
    </xdr:from>
    <xdr:to>
      <xdr:col>72</xdr:col>
      <xdr:colOff>38100</xdr:colOff>
      <xdr:row>79</xdr:row>
      <xdr:rowOff>34184</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3652500" y="134771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50711</xdr:rowOff>
    </xdr:from>
    <xdr:ext cx="534377"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3436111" y="13252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104156</xdr:rowOff>
    </xdr:from>
    <xdr:to>
      <xdr:col>67</xdr:col>
      <xdr:colOff>101600</xdr:colOff>
      <xdr:row>79</xdr:row>
      <xdr:rowOff>34306</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2763500" y="13477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50833</xdr:rowOff>
    </xdr:from>
    <xdr:ext cx="534377"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2547111" y="13252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4" name="公債費グラフ枠">
          <a:extLst>
            <a:ext uri="{FF2B5EF4-FFF2-40B4-BE49-F238E27FC236}">
              <a16:creationId xmlns:a16="http://schemas.microsoft.com/office/drawing/2014/main" id="{00000000-0008-0000-0700-0000AC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10446</xdr:rowOff>
    </xdr:from>
    <xdr:to>
      <xdr:col>85</xdr:col>
      <xdr:colOff>126364</xdr:colOff>
      <xdr:row>98</xdr:row>
      <xdr:rowOff>153705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6317595" y="15440946"/>
          <a:ext cx="1269" cy="15148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157532</xdr:rowOff>
    </xdr:from>
    <xdr:ext cx="534377" cy="259045"/>
    <xdr:sp macro="" textlink="">
      <xdr:nvSpPr>
        <xdr:cNvPr id="686" name="公債費最小値テキスト">
          <a:extLst>
            <a:ext uri="{FF2B5EF4-FFF2-40B4-BE49-F238E27FC236}">
              <a16:creationId xmlns:a16="http://schemas.microsoft.com/office/drawing/2014/main" id="{00000000-0008-0000-0700-0000AE020000}"/>
            </a:ext>
          </a:extLst>
        </xdr:cNvPr>
        <xdr:cNvSpPr txBox="1"/>
      </xdr:nvSpPr>
      <xdr:spPr>
        <a:xfrm>
          <a:off x="16370300" y="16959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153705</xdr:rowOff>
    </xdr:from>
    <xdr:to>
      <xdr:col>86</xdr:col>
      <xdr:colOff>25400</xdr:colOff>
      <xdr:row>98</xdr:row>
      <xdr:rowOff>153705</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a:off x="16230600" y="16955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128573</xdr:rowOff>
    </xdr:from>
    <xdr:ext cx="599010" cy="259045"/>
    <xdr:sp macro="" textlink="">
      <xdr:nvSpPr>
        <xdr:cNvPr id="688" name="公債費最大値テキスト">
          <a:extLst>
            <a:ext uri="{FF2B5EF4-FFF2-40B4-BE49-F238E27FC236}">
              <a16:creationId xmlns:a16="http://schemas.microsoft.com/office/drawing/2014/main" id="{00000000-0008-0000-0700-0000B0020000}"/>
            </a:ext>
          </a:extLst>
        </xdr:cNvPr>
        <xdr:cNvSpPr txBox="1"/>
      </xdr:nvSpPr>
      <xdr:spPr>
        <a:xfrm>
          <a:off x="16370300" y="15216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827,850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10446</xdr:rowOff>
    </xdr:from>
    <xdr:to>
      <xdr:col>86</xdr:col>
      <xdr:colOff>25400</xdr:colOff>
      <xdr:row>90</xdr:row>
      <xdr:rowOff>10446</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6230600" y="154409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70622</xdr:rowOff>
    </xdr:from>
    <xdr:to>
      <xdr:col>85</xdr:col>
      <xdr:colOff>127000</xdr:colOff>
      <xdr:row>97</xdr:row>
      <xdr:rowOff>110823</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5481300" y="16529822"/>
          <a:ext cx="838200" cy="211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160456</xdr:rowOff>
    </xdr:from>
    <xdr:ext cx="599010" cy="259045"/>
    <xdr:sp macro="" textlink="">
      <xdr:nvSpPr>
        <xdr:cNvPr id="691" name="公債費平均値テキスト">
          <a:extLst>
            <a:ext uri="{FF2B5EF4-FFF2-40B4-BE49-F238E27FC236}">
              <a16:creationId xmlns:a16="http://schemas.microsoft.com/office/drawing/2014/main" id="{00000000-0008-0000-0700-0000B3020000}"/>
            </a:ext>
          </a:extLst>
        </xdr:cNvPr>
        <xdr:cNvSpPr txBox="1"/>
      </xdr:nvSpPr>
      <xdr:spPr>
        <a:xfrm>
          <a:off x="16370300" y="1661965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171,113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10579</xdr:rowOff>
    </xdr:from>
    <xdr:to>
      <xdr:col>85</xdr:col>
      <xdr:colOff>177800</xdr:colOff>
      <xdr:row>97</xdr:row>
      <xdr:rowOff>112179</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6268700" y="166412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110823</xdr:rowOff>
    </xdr:from>
    <xdr:to>
      <xdr:col>81</xdr:col>
      <xdr:colOff>50800</xdr:colOff>
      <xdr:row>97</xdr:row>
      <xdr:rowOff>127677</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4592300" y="16741473"/>
          <a:ext cx="889000" cy="168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36629</xdr:rowOff>
    </xdr:from>
    <xdr:to>
      <xdr:col>81</xdr:col>
      <xdr:colOff>101600</xdr:colOff>
      <xdr:row>97</xdr:row>
      <xdr:rowOff>138229</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5430500" y="166672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154756</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5181795" y="164425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127677</xdr:rowOff>
    </xdr:from>
    <xdr:to>
      <xdr:col>76</xdr:col>
      <xdr:colOff>114300</xdr:colOff>
      <xdr:row>97</xdr:row>
      <xdr:rowOff>158705</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3703300" y="16758327"/>
          <a:ext cx="889000" cy="310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50507</xdr:rowOff>
    </xdr:from>
    <xdr:to>
      <xdr:col>76</xdr:col>
      <xdr:colOff>165100</xdr:colOff>
      <xdr:row>97</xdr:row>
      <xdr:rowOff>152107</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4541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168634</xdr:rowOff>
    </xdr:from>
    <xdr:ext cx="59901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292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152070</xdr:rowOff>
    </xdr:from>
    <xdr:to>
      <xdr:col>71</xdr:col>
      <xdr:colOff>177800</xdr:colOff>
      <xdr:row>97</xdr:row>
      <xdr:rowOff>158705</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a:off x="12814300" y="16782720"/>
          <a:ext cx="889000" cy="66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58934</xdr:rowOff>
    </xdr:from>
    <xdr:to>
      <xdr:col>72</xdr:col>
      <xdr:colOff>38100</xdr:colOff>
      <xdr:row>97</xdr:row>
      <xdr:rowOff>160534</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3652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5611</xdr:rowOff>
    </xdr:from>
    <xdr:ext cx="59901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403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62849</xdr:rowOff>
    </xdr:from>
    <xdr:to>
      <xdr:col>67</xdr:col>
      <xdr:colOff>101600</xdr:colOff>
      <xdr:row>97</xdr:row>
      <xdr:rowOff>164449</xdr:rowOff>
    </xdr:to>
    <xdr:sp macro="" textlink="">
      <xdr:nvSpPr>
        <xdr:cNvPr id="702" name="フローチャート: 判断 701">
          <a:extLst>
            <a:ext uri="{FF2B5EF4-FFF2-40B4-BE49-F238E27FC236}">
              <a16:creationId xmlns:a16="http://schemas.microsoft.com/office/drawing/2014/main" id="{00000000-0008-0000-0700-0000BE020000}"/>
            </a:ext>
          </a:extLst>
        </xdr:cNvPr>
        <xdr:cNvSpPr/>
      </xdr:nvSpPr>
      <xdr:spPr>
        <a:xfrm>
          <a:off x="127635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9526</xdr:rowOff>
    </xdr:from>
    <xdr:ext cx="59901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514795" y="164687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19822</xdr:rowOff>
    </xdr:from>
    <xdr:to>
      <xdr:col>85</xdr:col>
      <xdr:colOff>177800</xdr:colOff>
      <xdr:row>96</xdr:row>
      <xdr:rowOff>121422</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6268700" y="1647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42699</xdr:rowOff>
    </xdr:from>
    <xdr:ext cx="599010" cy="259045"/>
    <xdr:sp macro="" textlink="">
      <xdr:nvSpPr>
        <xdr:cNvPr id="710" name="公債費該当値テキスト">
          <a:extLst>
            <a:ext uri="{FF2B5EF4-FFF2-40B4-BE49-F238E27FC236}">
              <a16:creationId xmlns:a16="http://schemas.microsoft.com/office/drawing/2014/main" id="{00000000-0008-0000-0700-0000C6020000}"/>
            </a:ext>
          </a:extLst>
        </xdr:cNvPr>
        <xdr:cNvSpPr txBox="1"/>
      </xdr:nvSpPr>
      <xdr:spPr>
        <a:xfrm>
          <a:off x="16370300" y="16330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60023</xdr:rowOff>
    </xdr:from>
    <xdr:to>
      <xdr:col>81</xdr:col>
      <xdr:colOff>101600</xdr:colOff>
      <xdr:row>97</xdr:row>
      <xdr:rowOff>161623</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5430500" y="166906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97</xdr:row>
      <xdr:rowOff>152750</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5181795" y="16783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76877</xdr:rowOff>
    </xdr:from>
    <xdr:to>
      <xdr:col>76</xdr:col>
      <xdr:colOff>165100</xdr:colOff>
      <xdr:row>98</xdr:row>
      <xdr:rowOff>7027</xdr:rowOff>
    </xdr:to>
    <xdr:sp macro="" textlink="">
      <xdr:nvSpPr>
        <xdr:cNvPr id="713" name="楕円 712">
          <a:extLst>
            <a:ext uri="{FF2B5EF4-FFF2-40B4-BE49-F238E27FC236}">
              <a16:creationId xmlns:a16="http://schemas.microsoft.com/office/drawing/2014/main" id="{00000000-0008-0000-0700-0000C9020000}"/>
            </a:ext>
          </a:extLst>
        </xdr:cNvPr>
        <xdr:cNvSpPr/>
      </xdr:nvSpPr>
      <xdr:spPr>
        <a:xfrm>
          <a:off x="14541500" y="1670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169604</xdr:rowOff>
    </xdr:from>
    <xdr:ext cx="59901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4292795" y="16800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107905</xdr:rowOff>
    </xdr:from>
    <xdr:to>
      <xdr:col>72</xdr:col>
      <xdr:colOff>38100</xdr:colOff>
      <xdr:row>98</xdr:row>
      <xdr:rowOff>38055</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3652500" y="16738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29182</xdr:rowOff>
    </xdr:from>
    <xdr:ext cx="599010" cy="259045"/>
    <xdr:sp macro="" textlink="">
      <xdr:nvSpPr>
        <xdr:cNvPr id="716" name="テキスト ボックス 715">
          <a:extLst>
            <a:ext uri="{FF2B5EF4-FFF2-40B4-BE49-F238E27FC236}">
              <a16:creationId xmlns:a16="http://schemas.microsoft.com/office/drawing/2014/main" id="{00000000-0008-0000-0700-0000CC020000}"/>
            </a:ext>
          </a:extLst>
        </xdr:cNvPr>
        <xdr:cNvSpPr txBox="1"/>
      </xdr:nvSpPr>
      <xdr:spPr>
        <a:xfrm>
          <a:off x="13403795" y="168312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101270</xdr:rowOff>
    </xdr:from>
    <xdr:to>
      <xdr:col>67</xdr:col>
      <xdr:colOff>101600</xdr:colOff>
      <xdr:row>98</xdr:row>
      <xdr:rowOff>31420</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2763500" y="1673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22547</xdr:rowOff>
    </xdr:from>
    <xdr:ext cx="599010"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2514795" y="168246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4" name="テキスト ボックス 733">
          <a:extLst>
            <a:ext uri="{FF2B5EF4-FFF2-40B4-BE49-F238E27FC236}">
              <a16:creationId xmlns:a16="http://schemas.microsoft.com/office/drawing/2014/main" id="{00000000-0008-0000-0700-0000DE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a:extLst>
            <a:ext uri="{FF2B5EF4-FFF2-40B4-BE49-F238E27FC236}">
              <a16:creationId xmlns:a16="http://schemas.microsoft.com/office/drawing/2014/main" id="{00000000-0008-0000-0700-0000E3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4117</xdr:rowOff>
    </xdr:from>
    <xdr:to>
      <xdr:col>116</xdr:col>
      <xdr:colOff>62864</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flipV="1">
          <a:off x="22159595" y="5319067"/>
          <a:ext cx="1269" cy="13357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2349</xdr:rowOff>
    </xdr:from>
    <xdr:ext cx="249299" cy="259045"/>
    <xdr:sp macro="" textlink="">
      <xdr:nvSpPr>
        <xdr:cNvPr id="741" name="諸支出金最小値テキスト">
          <a:extLst>
            <a:ext uri="{FF2B5EF4-FFF2-40B4-BE49-F238E27FC236}">
              <a16:creationId xmlns:a16="http://schemas.microsoft.com/office/drawing/2014/main" id="{00000000-0008-0000-0700-0000E5020000}"/>
            </a:ext>
          </a:extLst>
        </xdr:cNvPr>
        <xdr:cNvSpPr txBox="1"/>
      </xdr:nvSpPr>
      <xdr:spPr>
        <a:xfrm>
          <a:off x="22212300" y="6688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122244</xdr:rowOff>
    </xdr:from>
    <xdr:ext cx="534377" cy="259045"/>
    <xdr:sp macro="" textlink="">
      <xdr:nvSpPr>
        <xdr:cNvPr id="743" name="諸支出金最大値テキスト">
          <a:extLst>
            <a:ext uri="{FF2B5EF4-FFF2-40B4-BE49-F238E27FC236}">
              <a16:creationId xmlns:a16="http://schemas.microsoft.com/office/drawing/2014/main" id="{00000000-0008-0000-0700-0000E7020000}"/>
            </a:ext>
          </a:extLst>
        </xdr:cNvPr>
        <xdr:cNvSpPr txBox="1"/>
      </xdr:nvSpPr>
      <xdr:spPr>
        <a:xfrm>
          <a:off x="22212300" y="50942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58,431</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4117</xdr:rowOff>
    </xdr:from>
    <xdr:to>
      <xdr:col>116</xdr:col>
      <xdr:colOff>152400</xdr:colOff>
      <xdr:row>31</xdr:row>
      <xdr:rowOff>4117</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2072600" y="5319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91249</xdr:rowOff>
    </xdr:from>
    <xdr:ext cx="378565" cy="259045"/>
    <xdr:sp macro="" textlink="">
      <xdr:nvSpPr>
        <xdr:cNvPr id="746" name="諸支出金平均値テキスト">
          <a:extLst>
            <a:ext uri="{FF2B5EF4-FFF2-40B4-BE49-F238E27FC236}">
              <a16:creationId xmlns:a16="http://schemas.microsoft.com/office/drawing/2014/main" id="{00000000-0008-0000-0700-0000EA020000}"/>
            </a:ext>
          </a:extLst>
        </xdr:cNvPr>
        <xdr:cNvSpPr txBox="1"/>
      </xdr:nvSpPr>
      <xdr:spPr>
        <a:xfrm>
          <a:off x="22212300" y="643489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68372</xdr:rowOff>
    </xdr:from>
    <xdr:to>
      <xdr:col>116</xdr:col>
      <xdr:colOff>114300</xdr:colOff>
      <xdr:row>38</xdr:row>
      <xdr:rowOff>169972</xdr:rowOff>
    </xdr:to>
    <xdr:sp macro=""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2110700" y="6583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72989</xdr:rowOff>
    </xdr:from>
    <xdr:to>
      <xdr:col>112</xdr:col>
      <xdr:colOff>38100</xdr:colOff>
      <xdr:row>39</xdr:row>
      <xdr:rowOff>3139</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21272500" y="6588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19666</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21134017" y="63633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77219</xdr:rowOff>
    </xdr:from>
    <xdr:to>
      <xdr:col>107</xdr:col>
      <xdr:colOff>101600</xdr:colOff>
      <xdr:row>39</xdr:row>
      <xdr:rowOff>7369</xdr:rowOff>
    </xdr:to>
    <xdr:sp macro=""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20383500" y="659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23896</xdr:rowOff>
    </xdr:from>
    <xdr:ext cx="378565"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0245017" y="63675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79528</xdr:rowOff>
    </xdr:from>
    <xdr:to>
      <xdr:col>102</xdr:col>
      <xdr:colOff>165100</xdr:colOff>
      <xdr:row>39</xdr:row>
      <xdr:rowOff>9678</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19494500" y="65946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26204</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6017" y="63698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82590</xdr:rowOff>
    </xdr:from>
    <xdr:to>
      <xdr:col>98</xdr:col>
      <xdr:colOff>38100</xdr:colOff>
      <xdr:row>39</xdr:row>
      <xdr:rowOff>12740</xdr:rowOff>
    </xdr:to>
    <xdr:sp macro="" textlink="">
      <xdr:nvSpPr>
        <xdr:cNvPr id="757" name="フローチャート: 判断 756">
          <a:extLst>
            <a:ext uri="{FF2B5EF4-FFF2-40B4-BE49-F238E27FC236}">
              <a16:creationId xmlns:a16="http://schemas.microsoft.com/office/drawing/2014/main" id="{00000000-0008-0000-0700-0000F5020000}"/>
            </a:ext>
          </a:extLst>
        </xdr:cNvPr>
        <xdr:cNvSpPr/>
      </xdr:nvSpPr>
      <xdr:spPr>
        <a:xfrm>
          <a:off x="18605500" y="6597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29268</xdr:rowOff>
    </xdr:from>
    <xdr:ext cx="378565"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7017" y="63729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46799</xdr:rowOff>
    </xdr:from>
    <xdr:ext cx="249299" cy="259045"/>
    <xdr:sp macro="" textlink="">
      <xdr:nvSpPr>
        <xdr:cNvPr id="765" name="諸支出金該当値テキスト">
          <a:extLst>
            <a:ext uri="{FF2B5EF4-FFF2-40B4-BE49-F238E27FC236}">
              <a16:creationId xmlns:a16="http://schemas.microsoft.com/office/drawing/2014/main" id="{00000000-0008-0000-0700-0000FD020000}"/>
            </a:ext>
          </a:extLst>
        </xdr:cNvPr>
        <xdr:cNvSpPr txBox="1"/>
      </xdr:nvSpPr>
      <xdr:spPr>
        <a:xfrm>
          <a:off x="22212300" y="656189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8" name="楕円 767">
          <a:extLst>
            <a:ext uri="{FF2B5EF4-FFF2-40B4-BE49-F238E27FC236}">
              <a16:creationId xmlns:a16="http://schemas.microsoft.com/office/drawing/2014/main" id="{00000000-0008-0000-0700-000000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1" name="テキスト ボックス 770">
          <a:extLst>
            <a:ext uri="{FF2B5EF4-FFF2-40B4-BE49-F238E27FC236}">
              <a16:creationId xmlns:a16="http://schemas.microsoft.com/office/drawing/2014/main" id="{00000000-0008-0000-0700-000003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55</xdr:row>
      <xdr:rowOff>54627</xdr:rowOff>
    </xdr:from>
    <xdr:ext cx="312906" cy="259045"/>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5094" y="9484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52</xdr:row>
      <xdr:rowOff>111777</xdr:rowOff>
    </xdr:from>
    <xdr:ext cx="312906" cy="259045"/>
    <xdr:sp macro="" textlink="">
      <xdr:nvSpPr>
        <xdr:cNvPr id="789" name="テキスト ボックス 788">
          <a:extLst>
            <a:ext uri="{FF2B5EF4-FFF2-40B4-BE49-F238E27FC236}">
              <a16:creationId xmlns:a16="http://schemas.microsoft.com/office/drawing/2014/main" id="{00000000-0008-0000-0700-000015030000}"/>
            </a:ext>
          </a:extLst>
        </xdr:cNvPr>
        <xdr:cNvSpPr txBox="1"/>
      </xdr:nvSpPr>
      <xdr:spPr>
        <a:xfrm>
          <a:off x="17975094" y="9027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49</xdr:row>
      <xdr:rowOff>168927</xdr:rowOff>
    </xdr:from>
    <xdr:ext cx="31290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7975094" y="8569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47</xdr:row>
      <xdr:rowOff>54627</xdr:rowOff>
    </xdr:from>
    <xdr:ext cx="31290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7975094" y="8112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62864</xdr:colOff>
      <xdr:row>58</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78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10011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59</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59</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49</xdr:row>
      <xdr:rowOff>123190</xdr:rowOff>
    </xdr:from>
    <xdr:to>
      <xdr:col>98</xdr:col>
      <xdr:colOff>38100</xdr:colOff>
      <xdr:row>50</xdr:row>
      <xdr:rowOff>53340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48</xdr:row>
      <xdr:rowOff>69867</xdr:rowOff>
    </xdr:from>
    <xdr:ext cx="313932"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499333" y="82994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897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57</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57</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57</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8082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10177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農林水産業費は、基幹産業であるゆず振興のため、圃場整備や担い手の育成に力を入れており、近年類似団体を上回っている。圃場整備等は今後も継続して取り組んでいくため、今後もこの傾向は続いていく。</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教育費は、教育子育て環境充実のため、</a:t>
          </a:r>
          <a:r>
            <a:rPr kumimoji="1" lang="en-US" altLang="ja-JP" sz="1300">
              <a:latin typeface="ＭＳ Ｐゴシック" panose="020B0600070205080204" pitchFamily="50" charset="-128"/>
              <a:ea typeface="ＭＳ Ｐゴシック" panose="020B0600070205080204" pitchFamily="50" charset="-128"/>
            </a:rPr>
            <a:t>ICT</a:t>
          </a:r>
          <a:r>
            <a:rPr kumimoji="1" lang="ja-JP" altLang="en-US" sz="1300">
              <a:latin typeface="ＭＳ Ｐゴシック" panose="020B0600070205080204" pitchFamily="50" charset="-128"/>
              <a:ea typeface="ＭＳ Ｐゴシック" panose="020B0600070205080204" pitchFamily="50" charset="-128"/>
            </a:rPr>
            <a:t>を始めとする事業を推進しているため、増加傾向にある。今後も引き続きこの傾向は継続され、また、保小中学校の施設整備も今後予定されており、数年間は高い数値となる見込みである。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商工費については、</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年度の観光施設火災による建設事業及び温泉施設の大規模増改築事業による大幅な増額、</a:t>
          </a:r>
          <a:r>
            <a:rPr kumimoji="1" lang="en-US" altLang="ja-JP" sz="1300">
              <a:latin typeface="ＭＳ Ｐゴシック" panose="020B0600070205080204" pitchFamily="50" charset="-128"/>
              <a:ea typeface="ＭＳ Ｐゴシック" panose="020B0600070205080204" pitchFamily="50" charset="-128"/>
            </a:rPr>
            <a:t>H29</a:t>
          </a:r>
          <a:r>
            <a:rPr kumimoji="1" lang="ja-JP" altLang="en-US" sz="1300">
              <a:latin typeface="ＭＳ Ｐゴシック" panose="020B0600070205080204" pitchFamily="50" charset="-128"/>
              <a:ea typeface="ＭＳ Ｐゴシック" panose="020B0600070205080204" pitchFamily="50" charset="-128"/>
            </a:rPr>
            <a:t>年度以降引き続き温泉施設の建設事業を実施したことで</a:t>
          </a:r>
          <a:r>
            <a:rPr kumimoji="1" lang="en-US" altLang="ja-JP" sz="1300">
              <a:latin typeface="ＭＳ Ｐゴシック" panose="020B0600070205080204" pitchFamily="50" charset="-128"/>
              <a:ea typeface="ＭＳ Ｐゴシック" panose="020B0600070205080204" pitchFamily="50" charset="-128"/>
            </a:rPr>
            <a:t>H30</a:t>
          </a:r>
          <a:r>
            <a:rPr kumimoji="1" lang="ja-JP" altLang="en-US" sz="1300">
              <a:latin typeface="ＭＳ Ｐゴシック" panose="020B0600070205080204" pitchFamily="50" charset="-128"/>
              <a:ea typeface="ＭＳ Ｐゴシック" panose="020B0600070205080204" pitchFamily="50" charset="-128"/>
            </a:rPr>
            <a:t>年度にピークを迎えた。</a:t>
          </a:r>
          <a:r>
            <a:rPr kumimoji="1" lang="en-US" altLang="ja-JP" sz="1300">
              <a:latin typeface="ＭＳ Ｐゴシック" panose="020B0600070205080204" pitchFamily="50" charset="-128"/>
              <a:ea typeface="ＭＳ Ｐゴシック" panose="020B0600070205080204" pitchFamily="50" charset="-128"/>
            </a:rPr>
            <a:t>R1</a:t>
          </a:r>
          <a:r>
            <a:rPr kumimoji="1" lang="ja-JP" altLang="en-US" sz="1300">
              <a:latin typeface="ＭＳ Ｐゴシック" panose="020B0600070205080204" pitchFamily="50" charset="-128"/>
              <a:ea typeface="ＭＳ Ｐゴシック" panose="020B0600070205080204" pitchFamily="50" charset="-128"/>
            </a:rPr>
            <a:t>年度にモネの庭の再整備事業等を実施し、</a:t>
          </a:r>
          <a:r>
            <a:rPr kumimoji="1" lang="en-US" altLang="ja-JP" sz="1300">
              <a:latin typeface="ＭＳ Ｐゴシック" panose="020B0600070205080204" pitchFamily="50" charset="-128"/>
              <a:ea typeface="ＭＳ Ｐゴシック" panose="020B0600070205080204" pitchFamily="50" charset="-128"/>
            </a:rPr>
            <a:t>R2</a:t>
          </a:r>
          <a:r>
            <a:rPr kumimoji="1" lang="ja-JP" altLang="en-US" sz="1300">
              <a:latin typeface="ＭＳ Ｐゴシック" panose="020B0600070205080204" pitchFamily="50" charset="-128"/>
              <a:ea typeface="ＭＳ Ｐゴシック" panose="020B0600070205080204" pitchFamily="50" charset="-128"/>
            </a:rPr>
            <a:t>年度に</a:t>
          </a:r>
        </a:p>
        <a:p>
          <a:r>
            <a:rPr kumimoji="1" lang="ja-JP" altLang="en-US" sz="1300">
              <a:latin typeface="ＭＳ Ｐゴシック" panose="020B0600070205080204" pitchFamily="50" charset="-128"/>
              <a:ea typeface="ＭＳ Ｐゴシック" panose="020B0600070205080204" pitchFamily="50" charset="-128"/>
            </a:rPr>
            <a:t>　小水力発電詳細設計を行っているが、</a:t>
          </a:r>
          <a:r>
            <a:rPr kumimoji="1" lang="en-US" altLang="ja-JP" sz="1300">
              <a:latin typeface="ＭＳ Ｐゴシック" panose="020B0600070205080204" pitchFamily="50" charset="-128"/>
              <a:ea typeface="ＭＳ Ｐゴシック" panose="020B0600070205080204" pitchFamily="50" charset="-128"/>
            </a:rPr>
            <a:t>R3</a:t>
          </a:r>
          <a:r>
            <a:rPr kumimoji="1" lang="ja-JP" altLang="en-US" sz="1300">
              <a:latin typeface="ＭＳ Ｐゴシック" panose="020B0600070205080204" pitchFamily="50" charset="-128"/>
              <a:ea typeface="ＭＳ Ｐゴシック" panose="020B0600070205080204" pitchFamily="50" charset="-128"/>
            </a:rPr>
            <a:t>年度は事業の完了により大幅に減少し、類似団体と同程度になっている。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衛生費は、令和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年度にゴミ処理施設の改修を行ったことにより、大幅に増加しているが、単年度限りで類似団体と同程度で今後推移するものと見込まれる。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公債費については、任意繰上償還を継続的に行っているが、増加傾向にある。</a:t>
          </a:r>
          <a:r>
            <a:rPr kumimoji="1" lang="en-US" altLang="ja-JP" sz="1300">
              <a:latin typeface="ＭＳ Ｐゴシック" panose="020B0600070205080204" pitchFamily="50" charset="-128"/>
              <a:ea typeface="ＭＳ Ｐゴシック" panose="020B0600070205080204" pitchFamily="50" charset="-128"/>
            </a:rPr>
            <a:t>R4</a:t>
          </a:r>
          <a:r>
            <a:rPr kumimoji="1" lang="ja-JP" altLang="en-US" sz="1300">
              <a:latin typeface="ＭＳ Ｐゴシック" panose="020B0600070205080204" pitchFamily="50" charset="-128"/>
              <a:ea typeface="ＭＳ Ｐゴシック" panose="020B0600070205080204" pitchFamily="50" charset="-128"/>
            </a:rPr>
            <a:t>年度に北川村温泉施設の規模改修の元金償還が始まっており、今後、脱炭素関連事業の事業が開始されると更に増加することが見込まれる。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財政調整基金は、</a:t>
          </a:r>
          <a:r>
            <a:rPr kumimoji="1" lang="en-US" altLang="ja-JP" sz="1400">
              <a:latin typeface="ＭＳ ゴシック" pitchFamily="49" charset="-128"/>
              <a:ea typeface="ＭＳ ゴシック" pitchFamily="49" charset="-128"/>
            </a:rPr>
            <a:t>R1</a:t>
          </a:r>
          <a:r>
            <a:rPr kumimoji="1" lang="ja-JP" altLang="en-US" sz="1400">
              <a:latin typeface="ＭＳ ゴシック" pitchFamily="49" charset="-128"/>
              <a:ea typeface="ＭＳ ゴシック" pitchFamily="49" charset="-128"/>
            </a:rPr>
            <a:t>年度に一般社団法人北川村振興公社設立の出資金に充てるために</a:t>
          </a:r>
          <a:r>
            <a:rPr kumimoji="1" lang="en-US" altLang="ja-JP" sz="1400">
              <a:latin typeface="ＭＳ ゴシック" pitchFamily="49" charset="-128"/>
              <a:ea typeface="ＭＳ ゴシック" pitchFamily="49" charset="-128"/>
            </a:rPr>
            <a:t>72,000</a:t>
          </a:r>
          <a:r>
            <a:rPr kumimoji="1" lang="ja-JP" altLang="en-US" sz="1400">
              <a:latin typeface="ＭＳ ゴシック" pitchFamily="49" charset="-128"/>
              <a:ea typeface="ＭＳ ゴシック" pitchFamily="49" charset="-128"/>
            </a:rPr>
            <a:t>千円の取り崩しを行ったが、それ以降は利子や決算剰余金の積立により徐々に増加している。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今後、圃場整備事業の用地として土地開発基金で購入している農地を一般会計で買い戻す費用や脱炭素関連事業を推進していくために財政調整基金を充当する見込みであり、今後は大幅な減少が見込まれる。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p>
        <a:p>
          <a:r>
            <a:rPr kumimoji="1" lang="ja-JP" altLang="en-US" sz="1400">
              <a:latin typeface="ＭＳ ゴシック" pitchFamily="49" charset="-128"/>
              <a:ea typeface="ＭＳ ゴシック" pitchFamily="49" charset="-128"/>
            </a:rPr>
            <a:t>　しかし、一般会計から法定外繰出（赤字補てん）を実施している特別会計もあり、今後は各特別会計の事業の見直し、適正な運営が行えるよう歳入確保と歳出削減に努める。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三位一体改革以降、地方債新規発行抑制を行ってきたが、温泉施設の大規模改修や福祉施設の整備、モネの庭の光の庭リニューアル、小水力発電施設詳細設計等にかかる大型事業の起債発行の影響により、元金償還開始に伴う公債費の大幅な増加が見込まれる。また、今後脱炭素関連事業が開始されると更なる負担が見込まれることとなる。</a:t>
          </a:r>
        </a:p>
        <a:p>
          <a:r>
            <a:rPr kumimoji="1" lang="ja-JP" altLang="en-US" sz="1400">
              <a:latin typeface="ＭＳ ゴシック" pitchFamily="49" charset="-128"/>
              <a:ea typeface="ＭＳ ゴシック" pitchFamily="49" charset="-128"/>
            </a:rPr>
            <a:t>　任意繰上償還による民間資金借入分の元利償還金の圧縮を継続的に行いながら、財政状況を勘案した計画的な事業の実施とそれに伴う必要最低限の地方債の発行に努める。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4</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任意繰上償還を行っており、地方債現在高は低水準であったが、温泉施設の大規模改修や福祉施設の整備、モネの庭の光の庭リニューアル、小水力発電施設詳細設計等に伴う新規発行によって増加傾向にある。</a:t>
          </a:r>
        </a:p>
        <a:p>
          <a:r>
            <a:rPr kumimoji="1" lang="ja-JP" altLang="en-US" sz="1400">
              <a:latin typeface="ＭＳ ゴシック" pitchFamily="49" charset="-128"/>
              <a:ea typeface="ＭＳ ゴシック" pitchFamily="49" charset="-128"/>
            </a:rPr>
            <a:t>　今後、脱炭素先行地域事業の事業化に伴う保小中一体化施設</a:t>
          </a:r>
          <a:r>
            <a:rPr kumimoji="1" lang="en-US" altLang="ja-JP" sz="1400">
              <a:latin typeface="ＭＳ ゴシック" pitchFamily="49" charset="-128"/>
              <a:ea typeface="ＭＳ ゴシック" pitchFamily="49" charset="-128"/>
            </a:rPr>
            <a:t>ZEB</a:t>
          </a:r>
          <a:r>
            <a:rPr kumimoji="1" lang="ja-JP" altLang="en-US" sz="1400">
              <a:latin typeface="ＭＳ ゴシック" pitchFamily="49" charset="-128"/>
              <a:ea typeface="ＭＳ ゴシック" pitchFamily="49" charset="-128"/>
            </a:rPr>
            <a:t>化整備や小水力発電施設整備等の大型事業により、地方債の増加が見込まれる。</a:t>
          </a:r>
        </a:p>
        <a:p>
          <a:r>
            <a:rPr kumimoji="1" lang="ja-JP" altLang="en-US" sz="1400">
              <a:latin typeface="ＭＳ ゴシック" pitchFamily="49" charset="-128"/>
              <a:ea typeface="ＭＳ ゴシック" pitchFamily="49" charset="-128"/>
            </a:rPr>
            <a:t>　一部事務組合に係る地方債は、現在のところ新たな地方債発行を予定されていない。</a:t>
          </a:r>
        </a:p>
        <a:p>
          <a:r>
            <a:rPr kumimoji="1" lang="ja-JP" altLang="en-US" sz="1400">
              <a:latin typeface="ＭＳ ゴシック" pitchFamily="49" charset="-128"/>
              <a:ea typeface="ＭＳ ゴシック" pitchFamily="49" charset="-128"/>
            </a:rPr>
            <a:t>　現在、将来負担額を充当可能財源が上回る状況で推移しており、今後も同じ水準を維持していくものと見込まれる。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4</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財政調整基金は、利子や決算剰余金の積立により徐々に増加している。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R1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年度から森林環境譲与税基金積立を開始し、充当事業の残額を積み立てることで、</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73,700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千円程まで基金残高が増加している。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ふるさときたがわ基金についても、繰入金額が増額したもの、寄附額の増加等により基金残高が増加している。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利子や決算剰余金の積立やふるさと納税の積立以外は、積立は予定していない。</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脱炭素関連事業（庁舎</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ZEB</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化や保小中一体化施設、小水力発電施設等）に施設整備基金等を取り崩し活用していく予定である。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公営住宅施設整備基金：公営住宅の施設改修等のための財源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むらづくり基金：人材の育成のための事業、伝統・文化の継承のための事業、地域間交流のための事業、地場産業の育成のための事業のための財源 </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令和４年度は各基金利子の積立を行った。また、ふるさときたがわ基金は寄附額を積み立てたことに伴い、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47</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百万円増額、森林環境譲与税基金は譲与税の一部を積み立てたことにより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百万円増額している。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脱炭素関連事業（役場庁舎</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ZEB</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化、保小中一体化施設、小水力発電施設等）に対し、施設整備基金、学校教育施設整備基金、森林環境譲与税を活用することとなるため、これらの基金は大幅な減少が見込まれる。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今後もコンスタントに積立を行い、基金残高の維持を行う。</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また、ふるさときたがわ基金については、各事業に効果的に活用していく。</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利子及び決算剰余金の積立により、増加している。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圃場整備事業や脱炭素関連事業により基金を充当していく予定であり、令和７年度以降に大幅な減少が見込まれる。</a:t>
          </a: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令和４年度は当該基金を活用し任意繰上償還を実施したことに伴い、大幅に減少している。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脱炭素関連事業等の大規模な事業が控えているため、積極的に基金を活用し任意繰上償還に取り組み財政の健全化を図っていく予定である。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zoomScale="85" zoomScaleNormal="85" workbookViewId="0"/>
  </sheetViews>
  <sheetFormatPr defaultColWidth="0" defaultRowHeight="11.25" zeroHeight="1" x14ac:dyDescent="0.15"/>
  <cols>
    <col min="1" max="11" width="2.125" style="174" customWidth="1"/>
    <col min="12" max="12" width="2.25" style="174" customWidth="1"/>
    <col min="13" max="17" width="2.375" style="174" customWidth="1"/>
    <col min="18" max="119" width="2.125" style="174" customWidth="1"/>
    <col min="120" max="16384" width="0" style="174" hidden="1"/>
  </cols>
  <sheetData>
    <row r="1" spans="1:119" ht="33" customHeight="1" x14ac:dyDescent="0.15">
      <c r="B1" s="366" t="s">
        <v>82</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75"/>
      <c r="DK1" s="175"/>
      <c r="DL1" s="175"/>
      <c r="DM1" s="175"/>
      <c r="DN1" s="175"/>
      <c r="DO1" s="175"/>
    </row>
    <row r="2" spans="1:119" ht="24.75" thickBot="1" x14ac:dyDescent="0.2">
      <c r="B2" s="176" t="s">
        <v>83</v>
      </c>
      <c r="C2" s="176"/>
      <c r="D2" s="177"/>
    </row>
    <row r="3" spans="1:119" ht="18.75" customHeight="1" thickBot="1" x14ac:dyDescent="0.2">
      <c r="A3" s="175"/>
      <c r="B3" s="367" t="s">
        <v>84</v>
      </c>
      <c r="C3" s="368"/>
      <c r="D3" s="368"/>
      <c r="E3" s="369"/>
      <c r="F3" s="369"/>
      <c r="G3" s="369"/>
      <c r="H3" s="369"/>
      <c r="I3" s="369"/>
      <c r="J3" s="369"/>
      <c r="K3" s="369"/>
      <c r="L3" s="369" t="s">
        <v>85</v>
      </c>
      <c r="M3" s="369"/>
      <c r="N3" s="369"/>
      <c r="O3" s="369"/>
      <c r="P3" s="369"/>
      <c r="Q3" s="369"/>
      <c r="R3" s="376"/>
      <c r="S3" s="376"/>
      <c r="T3" s="376"/>
      <c r="U3" s="376"/>
      <c r="V3" s="377"/>
      <c r="W3" s="351" t="s">
        <v>86</v>
      </c>
      <c r="X3" s="352"/>
      <c r="Y3" s="352"/>
      <c r="Z3" s="352"/>
      <c r="AA3" s="352"/>
      <c r="AB3" s="368"/>
      <c r="AC3" s="376" t="s">
        <v>87</v>
      </c>
      <c r="AD3" s="352"/>
      <c r="AE3" s="352"/>
      <c r="AF3" s="352"/>
      <c r="AG3" s="352"/>
      <c r="AH3" s="352"/>
      <c r="AI3" s="352"/>
      <c r="AJ3" s="352"/>
      <c r="AK3" s="352"/>
      <c r="AL3" s="353"/>
      <c r="AM3" s="351" t="s">
        <v>88</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89</v>
      </c>
      <c r="BO3" s="352"/>
      <c r="BP3" s="352"/>
      <c r="BQ3" s="352"/>
      <c r="BR3" s="352"/>
      <c r="BS3" s="352"/>
      <c r="BT3" s="352"/>
      <c r="BU3" s="353"/>
      <c r="BV3" s="351" t="s">
        <v>90</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91</v>
      </c>
      <c r="CU3" s="352"/>
      <c r="CV3" s="352"/>
      <c r="CW3" s="352"/>
      <c r="CX3" s="352"/>
      <c r="CY3" s="352"/>
      <c r="CZ3" s="352"/>
      <c r="DA3" s="353"/>
      <c r="DB3" s="351" t="s">
        <v>92</v>
      </c>
      <c r="DC3" s="352"/>
      <c r="DD3" s="352"/>
      <c r="DE3" s="352"/>
      <c r="DF3" s="352"/>
      <c r="DG3" s="352"/>
      <c r="DH3" s="352"/>
      <c r="DI3" s="353"/>
    </row>
    <row r="4" spans="1:119" ht="18.75" customHeight="1" x14ac:dyDescent="0.15">
      <c r="A4" s="175"/>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93</v>
      </c>
      <c r="AZ4" s="355"/>
      <c r="BA4" s="355"/>
      <c r="BB4" s="355"/>
      <c r="BC4" s="355"/>
      <c r="BD4" s="355"/>
      <c r="BE4" s="355"/>
      <c r="BF4" s="355"/>
      <c r="BG4" s="355"/>
      <c r="BH4" s="355"/>
      <c r="BI4" s="355"/>
      <c r="BJ4" s="355"/>
      <c r="BK4" s="355"/>
      <c r="BL4" s="355"/>
      <c r="BM4" s="356"/>
      <c r="BN4" s="357">
        <v>2714245</v>
      </c>
      <c r="BO4" s="358"/>
      <c r="BP4" s="358"/>
      <c r="BQ4" s="358"/>
      <c r="BR4" s="358"/>
      <c r="BS4" s="358"/>
      <c r="BT4" s="358"/>
      <c r="BU4" s="359"/>
      <c r="BV4" s="357">
        <v>2513034</v>
      </c>
      <c r="BW4" s="358"/>
      <c r="BX4" s="358"/>
      <c r="BY4" s="358"/>
      <c r="BZ4" s="358"/>
      <c r="CA4" s="358"/>
      <c r="CB4" s="358"/>
      <c r="CC4" s="359"/>
      <c r="CD4" s="360" t="s">
        <v>94</v>
      </c>
      <c r="CE4" s="361"/>
      <c r="CF4" s="361"/>
      <c r="CG4" s="361"/>
      <c r="CH4" s="361"/>
      <c r="CI4" s="361"/>
      <c r="CJ4" s="361"/>
      <c r="CK4" s="361"/>
      <c r="CL4" s="361"/>
      <c r="CM4" s="361"/>
      <c r="CN4" s="361"/>
      <c r="CO4" s="361"/>
      <c r="CP4" s="361"/>
      <c r="CQ4" s="361"/>
      <c r="CR4" s="361"/>
      <c r="CS4" s="362"/>
      <c r="CT4" s="363">
        <v>6.1</v>
      </c>
      <c r="CU4" s="364"/>
      <c r="CV4" s="364"/>
      <c r="CW4" s="364"/>
      <c r="CX4" s="364"/>
      <c r="CY4" s="364"/>
      <c r="CZ4" s="364"/>
      <c r="DA4" s="365"/>
      <c r="DB4" s="363">
        <v>13.5</v>
      </c>
      <c r="DC4" s="364"/>
      <c r="DD4" s="364"/>
      <c r="DE4" s="364"/>
      <c r="DF4" s="364"/>
      <c r="DG4" s="364"/>
      <c r="DH4" s="364"/>
      <c r="DI4" s="365"/>
    </row>
    <row r="5" spans="1:119" ht="18.75" customHeight="1" x14ac:dyDescent="0.15">
      <c r="A5" s="175"/>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17" t="s">
        <v>95</v>
      </c>
      <c r="AN5" s="418"/>
      <c r="AO5" s="418"/>
      <c r="AP5" s="418"/>
      <c r="AQ5" s="418"/>
      <c r="AR5" s="418"/>
      <c r="AS5" s="418"/>
      <c r="AT5" s="419"/>
      <c r="AU5" s="420" t="s">
        <v>96</v>
      </c>
      <c r="AV5" s="421"/>
      <c r="AW5" s="421"/>
      <c r="AX5" s="421"/>
      <c r="AY5" s="422" t="s">
        <v>97</v>
      </c>
      <c r="AZ5" s="423"/>
      <c r="BA5" s="423"/>
      <c r="BB5" s="423"/>
      <c r="BC5" s="423"/>
      <c r="BD5" s="423"/>
      <c r="BE5" s="423"/>
      <c r="BF5" s="423"/>
      <c r="BG5" s="423"/>
      <c r="BH5" s="423"/>
      <c r="BI5" s="423"/>
      <c r="BJ5" s="423"/>
      <c r="BK5" s="423"/>
      <c r="BL5" s="423"/>
      <c r="BM5" s="424"/>
      <c r="BN5" s="425">
        <v>2624103</v>
      </c>
      <c r="BO5" s="426"/>
      <c r="BP5" s="426"/>
      <c r="BQ5" s="426"/>
      <c r="BR5" s="426"/>
      <c r="BS5" s="426"/>
      <c r="BT5" s="426"/>
      <c r="BU5" s="427"/>
      <c r="BV5" s="425">
        <v>2312281</v>
      </c>
      <c r="BW5" s="426"/>
      <c r="BX5" s="426"/>
      <c r="BY5" s="426"/>
      <c r="BZ5" s="426"/>
      <c r="CA5" s="426"/>
      <c r="CB5" s="426"/>
      <c r="CC5" s="427"/>
      <c r="CD5" s="428" t="s">
        <v>98</v>
      </c>
      <c r="CE5" s="429"/>
      <c r="CF5" s="429"/>
      <c r="CG5" s="429"/>
      <c r="CH5" s="429"/>
      <c r="CI5" s="429"/>
      <c r="CJ5" s="429"/>
      <c r="CK5" s="429"/>
      <c r="CL5" s="429"/>
      <c r="CM5" s="429"/>
      <c r="CN5" s="429"/>
      <c r="CO5" s="429"/>
      <c r="CP5" s="429"/>
      <c r="CQ5" s="429"/>
      <c r="CR5" s="429"/>
      <c r="CS5" s="430"/>
      <c r="CT5" s="391">
        <v>87.2</v>
      </c>
      <c r="CU5" s="392"/>
      <c r="CV5" s="392"/>
      <c r="CW5" s="392"/>
      <c r="CX5" s="392"/>
      <c r="CY5" s="392"/>
      <c r="CZ5" s="392"/>
      <c r="DA5" s="393"/>
      <c r="DB5" s="391">
        <v>79.099999999999994</v>
      </c>
      <c r="DC5" s="392"/>
      <c r="DD5" s="392"/>
      <c r="DE5" s="392"/>
      <c r="DF5" s="392"/>
      <c r="DG5" s="392"/>
      <c r="DH5" s="392"/>
      <c r="DI5" s="393"/>
    </row>
    <row r="6" spans="1:119" ht="18.75" customHeight="1" x14ac:dyDescent="0.15">
      <c r="A6" s="175"/>
      <c r="B6" s="394" t="s">
        <v>99</v>
      </c>
      <c r="C6" s="395"/>
      <c r="D6" s="395"/>
      <c r="E6" s="396"/>
      <c r="F6" s="396"/>
      <c r="G6" s="396"/>
      <c r="H6" s="396"/>
      <c r="I6" s="396"/>
      <c r="J6" s="396"/>
      <c r="K6" s="396"/>
      <c r="L6" s="396" t="s">
        <v>100</v>
      </c>
      <c r="M6" s="396"/>
      <c r="N6" s="396"/>
      <c r="O6" s="396"/>
      <c r="P6" s="396"/>
      <c r="Q6" s="396"/>
      <c r="R6" s="400"/>
      <c r="S6" s="400"/>
      <c r="T6" s="400"/>
      <c r="U6" s="400"/>
      <c r="V6" s="401"/>
      <c r="W6" s="404" t="s">
        <v>101</v>
      </c>
      <c r="X6" s="405"/>
      <c r="Y6" s="405"/>
      <c r="Z6" s="405"/>
      <c r="AA6" s="405"/>
      <c r="AB6" s="395"/>
      <c r="AC6" s="408" t="s">
        <v>102</v>
      </c>
      <c r="AD6" s="409"/>
      <c r="AE6" s="409"/>
      <c r="AF6" s="409"/>
      <c r="AG6" s="409"/>
      <c r="AH6" s="409"/>
      <c r="AI6" s="409"/>
      <c r="AJ6" s="409"/>
      <c r="AK6" s="409"/>
      <c r="AL6" s="410"/>
      <c r="AM6" s="417" t="s">
        <v>103</v>
      </c>
      <c r="AN6" s="418"/>
      <c r="AO6" s="418"/>
      <c r="AP6" s="418"/>
      <c r="AQ6" s="418"/>
      <c r="AR6" s="418"/>
      <c r="AS6" s="418"/>
      <c r="AT6" s="419"/>
      <c r="AU6" s="420" t="s">
        <v>96</v>
      </c>
      <c r="AV6" s="421"/>
      <c r="AW6" s="421"/>
      <c r="AX6" s="421"/>
      <c r="AY6" s="422" t="s">
        <v>104</v>
      </c>
      <c r="AZ6" s="423"/>
      <c r="BA6" s="423"/>
      <c r="BB6" s="423"/>
      <c r="BC6" s="423"/>
      <c r="BD6" s="423"/>
      <c r="BE6" s="423"/>
      <c r="BF6" s="423"/>
      <c r="BG6" s="423"/>
      <c r="BH6" s="423"/>
      <c r="BI6" s="423"/>
      <c r="BJ6" s="423"/>
      <c r="BK6" s="423"/>
      <c r="BL6" s="423"/>
      <c r="BM6" s="424"/>
      <c r="BN6" s="425">
        <v>90142</v>
      </c>
      <c r="BO6" s="426"/>
      <c r="BP6" s="426"/>
      <c r="BQ6" s="426"/>
      <c r="BR6" s="426"/>
      <c r="BS6" s="426"/>
      <c r="BT6" s="426"/>
      <c r="BU6" s="427"/>
      <c r="BV6" s="425">
        <v>200753</v>
      </c>
      <c r="BW6" s="426"/>
      <c r="BX6" s="426"/>
      <c r="BY6" s="426"/>
      <c r="BZ6" s="426"/>
      <c r="CA6" s="426"/>
      <c r="CB6" s="426"/>
      <c r="CC6" s="427"/>
      <c r="CD6" s="428" t="s">
        <v>105</v>
      </c>
      <c r="CE6" s="429"/>
      <c r="CF6" s="429"/>
      <c r="CG6" s="429"/>
      <c r="CH6" s="429"/>
      <c r="CI6" s="429"/>
      <c r="CJ6" s="429"/>
      <c r="CK6" s="429"/>
      <c r="CL6" s="429"/>
      <c r="CM6" s="429"/>
      <c r="CN6" s="429"/>
      <c r="CO6" s="429"/>
      <c r="CP6" s="429"/>
      <c r="CQ6" s="429"/>
      <c r="CR6" s="429"/>
      <c r="CS6" s="430"/>
      <c r="CT6" s="431">
        <v>87.2</v>
      </c>
      <c r="CU6" s="432"/>
      <c r="CV6" s="432"/>
      <c r="CW6" s="432"/>
      <c r="CX6" s="432"/>
      <c r="CY6" s="432"/>
      <c r="CZ6" s="432"/>
      <c r="DA6" s="433"/>
      <c r="DB6" s="431">
        <v>79.099999999999994</v>
      </c>
      <c r="DC6" s="432"/>
      <c r="DD6" s="432"/>
      <c r="DE6" s="432"/>
      <c r="DF6" s="432"/>
      <c r="DG6" s="432"/>
      <c r="DH6" s="432"/>
      <c r="DI6" s="433"/>
    </row>
    <row r="7" spans="1:119" ht="18.75" customHeight="1" x14ac:dyDescent="0.15">
      <c r="A7" s="175"/>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1"/>
      <c r="AD7" s="412"/>
      <c r="AE7" s="412"/>
      <c r="AF7" s="412"/>
      <c r="AG7" s="412"/>
      <c r="AH7" s="412"/>
      <c r="AI7" s="412"/>
      <c r="AJ7" s="412"/>
      <c r="AK7" s="412"/>
      <c r="AL7" s="413"/>
      <c r="AM7" s="417" t="s">
        <v>106</v>
      </c>
      <c r="AN7" s="418"/>
      <c r="AO7" s="418"/>
      <c r="AP7" s="418"/>
      <c r="AQ7" s="418"/>
      <c r="AR7" s="418"/>
      <c r="AS7" s="418"/>
      <c r="AT7" s="419"/>
      <c r="AU7" s="420" t="s">
        <v>107</v>
      </c>
      <c r="AV7" s="421"/>
      <c r="AW7" s="421"/>
      <c r="AX7" s="421"/>
      <c r="AY7" s="422" t="s">
        <v>108</v>
      </c>
      <c r="AZ7" s="423"/>
      <c r="BA7" s="423"/>
      <c r="BB7" s="423"/>
      <c r="BC7" s="423"/>
      <c r="BD7" s="423"/>
      <c r="BE7" s="423"/>
      <c r="BF7" s="423"/>
      <c r="BG7" s="423"/>
      <c r="BH7" s="423"/>
      <c r="BI7" s="423"/>
      <c r="BJ7" s="423"/>
      <c r="BK7" s="423"/>
      <c r="BL7" s="423"/>
      <c r="BM7" s="424"/>
      <c r="BN7" s="425">
        <v>8620</v>
      </c>
      <c r="BO7" s="426"/>
      <c r="BP7" s="426"/>
      <c r="BQ7" s="426"/>
      <c r="BR7" s="426"/>
      <c r="BS7" s="426"/>
      <c r="BT7" s="426"/>
      <c r="BU7" s="427"/>
      <c r="BV7" s="425">
        <v>25773</v>
      </c>
      <c r="BW7" s="426"/>
      <c r="BX7" s="426"/>
      <c r="BY7" s="426"/>
      <c r="BZ7" s="426"/>
      <c r="CA7" s="426"/>
      <c r="CB7" s="426"/>
      <c r="CC7" s="427"/>
      <c r="CD7" s="428" t="s">
        <v>109</v>
      </c>
      <c r="CE7" s="429"/>
      <c r="CF7" s="429"/>
      <c r="CG7" s="429"/>
      <c r="CH7" s="429"/>
      <c r="CI7" s="429"/>
      <c r="CJ7" s="429"/>
      <c r="CK7" s="429"/>
      <c r="CL7" s="429"/>
      <c r="CM7" s="429"/>
      <c r="CN7" s="429"/>
      <c r="CO7" s="429"/>
      <c r="CP7" s="429"/>
      <c r="CQ7" s="429"/>
      <c r="CR7" s="429"/>
      <c r="CS7" s="430"/>
      <c r="CT7" s="425">
        <v>1330319</v>
      </c>
      <c r="CU7" s="426"/>
      <c r="CV7" s="426"/>
      <c r="CW7" s="426"/>
      <c r="CX7" s="426"/>
      <c r="CY7" s="426"/>
      <c r="CZ7" s="426"/>
      <c r="DA7" s="427"/>
      <c r="DB7" s="425">
        <v>1296268</v>
      </c>
      <c r="DC7" s="426"/>
      <c r="DD7" s="426"/>
      <c r="DE7" s="426"/>
      <c r="DF7" s="426"/>
      <c r="DG7" s="426"/>
      <c r="DH7" s="426"/>
      <c r="DI7" s="427"/>
    </row>
    <row r="8" spans="1:119" ht="18.75" customHeight="1" thickBot="1" x14ac:dyDescent="0.2">
      <c r="A8" s="175"/>
      <c r="B8" s="397"/>
      <c r="C8" s="398"/>
      <c r="D8" s="398"/>
      <c r="E8" s="399"/>
      <c r="F8" s="399"/>
      <c r="G8" s="399"/>
      <c r="H8" s="399"/>
      <c r="I8" s="399"/>
      <c r="J8" s="399"/>
      <c r="K8" s="399"/>
      <c r="L8" s="399"/>
      <c r="M8" s="399"/>
      <c r="N8" s="399"/>
      <c r="O8" s="399"/>
      <c r="P8" s="399"/>
      <c r="Q8" s="399"/>
      <c r="R8" s="402"/>
      <c r="S8" s="402"/>
      <c r="T8" s="402"/>
      <c r="U8" s="402"/>
      <c r="V8" s="403"/>
      <c r="W8" s="406"/>
      <c r="X8" s="407"/>
      <c r="Y8" s="407"/>
      <c r="Z8" s="407"/>
      <c r="AA8" s="407"/>
      <c r="AB8" s="398"/>
      <c r="AC8" s="414"/>
      <c r="AD8" s="415"/>
      <c r="AE8" s="415"/>
      <c r="AF8" s="415"/>
      <c r="AG8" s="415"/>
      <c r="AH8" s="415"/>
      <c r="AI8" s="415"/>
      <c r="AJ8" s="415"/>
      <c r="AK8" s="415"/>
      <c r="AL8" s="416"/>
      <c r="AM8" s="417" t="s">
        <v>110</v>
      </c>
      <c r="AN8" s="418"/>
      <c r="AO8" s="418"/>
      <c r="AP8" s="418"/>
      <c r="AQ8" s="418"/>
      <c r="AR8" s="418"/>
      <c r="AS8" s="418"/>
      <c r="AT8" s="419"/>
      <c r="AU8" s="420" t="s">
        <v>111</v>
      </c>
      <c r="AV8" s="421"/>
      <c r="AW8" s="421"/>
      <c r="AX8" s="421"/>
      <c r="AY8" s="422" t="s">
        <v>112</v>
      </c>
      <c r="AZ8" s="423"/>
      <c r="BA8" s="423"/>
      <c r="BB8" s="423"/>
      <c r="BC8" s="423"/>
      <c r="BD8" s="423"/>
      <c r="BE8" s="423"/>
      <c r="BF8" s="423"/>
      <c r="BG8" s="423"/>
      <c r="BH8" s="423"/>
      <c r="BI8" s="423"/>
      <c r="BJ8" s="423"/>
      <c r="BK8" s="423"/>
      <c r="BL8" s="423"/>
      <c r="BM8" s="424"/>
      <c r="BN8" s="425">
        <v>81522</v>
      </c>
      <c r="BO8" s="426"/>
      <c r="BP8" s="426"/>
      <c r="BQ8" s="426"/>
      <c r="BR8" s="426"/>
      <c r="BS8" s="426"/>
      <c r="BT8" s="426"/>
      <c r="BU8" s="427"/>
      <c r="BV8" s="425">
        <v>174980</v>
      </c>
      <c r="BW8" s="426"/>
      <c r="BX8" s="426"/>
      <c r="BY8" s="426"/>
      <c r="BZ8" s="426"/>
      <c r="CA8" s="426"/>
      <c r="CB8" s="426"/>
      <c r="CC8" s="427"/>
      <c r="CD8" s="428" t="s">
        <v>113</v>
      </c>
      <c r="CE8" s="429"/>
      <c r="CF8" s="429"/>
      <c r="CG8" s="429"/>
      <c r="CH8" s="429"/>
      <c r="CI8" s="429"/>
      <c r="CJ8" s="429"/>
      <c r="CK8" s="429"/>
      <c r="CL8" s="429"/>
      <c r="CM8" s="429"/>
      <c r="CN8" s="429"/>
      <c r="CO8" s="429"/>
      <c r="CP8" s="429"/>
      <c r="CQ8" s="429"/>
      <c r="CR8" s="429"/>
      <c r="CS8" s="430"/>
      <c r="CT8" s="434">
        <v>0.19</v>
      </c>
      <c r="CU8" s="435"/>
      <c r="CV8" s="435"/>
      <c r="CW8" s="435"/>
      <c r="CX8" s="435"/>
      <c r="CY8" s="435"/>
      <c r="CZ8" s="435"/>
      <c r="DA8" s="436"/>
      <c r="DB8" s="434">
        <v>0.2</v>
      </c>
      <c r="DC8" s="435"/>
      <c r="DD8" s="435"/>
      <c r="DE8" s="435"/>
      <c r="DF8" s="435"/>
      <c r="DG8" s="435"/>
      <c r="DH8" s="435"/>
      <c r="DI8" s="436"/>
    </row>
    <row r="9" spans="1:119" ht="18.75" customHeight="1" thickBot="1" x14ac:dyDescent="0.2">
      <c r="A9" s="175"/>
      <c r="B9" s="388" t="s">
        <v>114</v>
      </c>
      <c r="C9" s="389"/>
      <c r="D9" s="389"/>
      <c r="E9" s="389"/>
      <c r="F9" s="389"/>
      <c r="G9" s="389"/>
      <c r="H9" s="389"/>
      <c r="I9" s="389"/>
      <c r="J9" s="389"/>
      <c r="K9" s="437"/>
      <c r="L9" s="438" t="s">
        <v>115</v>
      </c>
      <c r="M9" s="439"/>
      <c r="N9" s="439"/>
      <c r="O9" s="439"/>
      <c r="P9" s="439"/>
      <c r="Q9" s="440"/>
      <c r="R9" s="441">
        <v>1146</v>
      </c>
      <c r="S9" s="442"/>
      <c r="T9" s="442"/>
      <c r="U9" s="442"/>
      <c r="V9" s="443"/>
      <c r="W9" s="351" t="s">
        <v>116</v>
      </c>
      <c r="X9" s="352"/>
      <c r="Y9" s="352"/>
      <c r="Z9" s="352"/>
      <c r="AA9" s="352"/>
      <c r="AB9" s="352"/>
      <c r="AC9" s="352"/>
      <c r="AD9" s="352"/>
      <c r="AE9" s="352"/>
      <c r="AF9" s="352"/>
      <c r="AG9" s="352"/>
      <c r="AH9" s="352"/>
      <c r="AI9" s="352"/>
      <c r="AJ9" s="352"/>
      <c r="AK9" s="352"/>
      <c r="AL9" s="353"/>
      <c r="AM9" s="417" t="s">
        <v>117</v>
      </c>
      <c r="AN9" s="418"/>
      <c r="AO9" s="418"/>
      <c r="AP9" s="418"/>
      <c r="AQ9" s="418"/>
      <c r="AR9" s="418"/>
      <c r="AS9" s="418"/>
      <c r="AT9" s="419"/>
      <c r="AU9" s="420" t="s">
        <v>96</v>
      </c>
      <c r="AV9" s="421"/>
      <c r="AW9" s="421"/>
      <c r="AX9" s="421"/>
      <c r="AY9" s="422" t="s">
        <v>118</v>
      </c>
      <c r="AZ9" s="423"/>
      <c r="BA9" s="423"/>
      <c r="BB9" s="423"/>
      <c r="BC9" s="423"/>
      <c r="BD9" s="423"/>
      <c r="BE9" s="423"/>
      <c r="BF9" s="423"/>
      <c r="BG9" s="423"/>
      <c r="BH9" s="423"/>
      <c r="BI9" s="423"/>
      <c r="BJ9" s="423"/>
      <c r="BK9" s="423"/>
      <c r="BL9" s="423"/>
      <c r="BM9" s="424"/>
      <c r="BN9" s="425">
        <v>-93458</v>
      </c>
      <c r="BO9" s="426"/>
      <c r="BP9" s="426"/>
      <c r="BQ9" s="426"/>
      <c r="BR9" s="426"/>
      <c r="BS9" s="426"/>
      <c r="BT9" s="426"/>
      <c r="BU9" s="427"/>
      <c r="BV9" s="425">
        <v>155620</v>
      </c>
      <c r="BW9" s="426"/>
      <c r="BX9" s="426"/>
      <c r="BY9" s="426"/>
      <c r="BZ9" s="426"/>
      <c r="CA9" s="426"/>
      <c r="CB9" s="426"/>
      <c r="CC9" s="427"/>
      <c r="CD9" s="428" t="s">
        <v>119</v>
      </c>
      <c r="CE9" s="429"/>
      <c r="CF9" s="429"/>
      <c r="CG9" s="429"/>
      <c r="CH9" s="429"/>
      <c r="CI9" s="429"/>
      <c r="CJ9" s="429"/>
      <c r="CK9" s="429"/>
      <c r="CL9" s="429"/>
      <c r="CM9" s="429"/>
      <c r="CN9" s="429"/>
      <c r="CO9" s="429"/>
      <c r="CP9" s="429"/>
      <c r="CQ9" s="429"/>
      <c r="CR9" s="429"/>
      <c r="CS9" s="430"/>
      <c r="CT9" s="391">
        <v>16.3</v>
      </c>
      <c r="CU9" s="392"/>
      <c r="CV9" s="392"/>
      <c r="CW9" s="392"/>
      <c r="CX9" s="392"/>
      <c r="CY9" s="392"/>
      <c r="CZ9" s="392"/>
      <c r="DA9" s="393"/>
      <c r="DB9" s="391">
        <v>10.6</v>
      </c>
      <c r="DC9" s="392"/>
      <c r="DD9" s="392"/>
      <c r="DE9" s="392"/>
      <c r="DF9" s="392"/>
      <c r="DG9" s="392"/>
      <c r="DH9" s="392"/>
      <c r="DI9" s="393"/>
    </row>
    <row r="10" spans="1:119" ht="18.75" customHeight="1" thickBot="1" x14ac:dyDescent="0.2">
      <c r="A10" s="175"/>
      <c r="B10" s="388"/>
      <c r="C10" s="389"/>
      <c r="D10" s="389"/>
      <c r="E10" s="389"/>
      <c r="F10" s="389"/>
      <c r="G10" s="389"/>
      <c r="H10" s="389"/>
      <c r="I10" s="389"/>
      <c r="J10" s="389"/>
      <c r="K10" s="437"/>
      <c r="L10" s="444" t="s">
        <v>120</v>
      </c>
      <c r="M10" s="418"/>
      <c r="N10" s="418"/>
      <c r="O10" s="418"/>
      <c r="P10" s="418"/>
      <c r="Q10" s="419"/>
      <c r="R10" s="445">
        <v>1294</v>
      </c>
      <c r="S10" s="446"/>
      <c r="T10" s="446"/>
      <c r="U10" s="446"/>
      <c r="V10" s="447"/>
      <c r="W10" s="382"/>
      <c r="X10" s="383"/>
      <c r="Y10" s="383"/>
      <c r="Z10" s="383"/>
      <c r="AA10" s="383"/>
      <c r="AB10" s="383"/>
      <c r="AC10" s="383"/>
      <c r="AD10" s="383"/>
      <c r="AE10" s="383"/>
      <c r="AF10" s="383"/>
      <c r="AG10" s="383"/>
      <c r="AH10" s="383"/>
      <c r="AI10" s="383"/>
      <c r="AJ10" s="383"/>
      <c r="AK10" s="383"/>
      <c r="AL10" s="386"/>
      <c r="AM10" s="417" t="s">
        <v>121</v>
      </c>
      <c r="AN10" s="418"/>
      <c r="AO10" s="418"/>
      <c r="AP10" s="418"/>
      <c r="AQ10" s="418"/>
      <c r="AR10" s="418"/>
      <c r="AS10" s="418"/>
      <c r="AT10" s="419"/>
      <c r="AU10" s="420" t="s">
        <v>122</v>
      </c>
      <c r="AV10" s="421"/>
      <c r="AW10" s="421"/>
      <c r="AX10" s="421"/>
      <c r="AY10" s="422" t="s">
        <v>123</v>
      </c>
      <c r="AZ10" s="423"/>
      <c r="BA10" s="423"/>
      <c r="BB10" s="423"/>
      <c r="BC10" s="423"/>
      <c r="BD10" s="423"/>
      <c r="BE10" s="423"/>
      <c r="BF10" s="423"/>
      <c r="BG10" s="423"/>
      <c r="BH10" s="423"/>
      <c r="BI10" s="423"/>
      <c r="BJ10" s="423"/>
      <c r="BK10" s="423"/>
      <c r="BL10" s="423"/>
      <c r="BM10" s="424"/>
      <c r="BN10" s="425">
        <v>3260</v>
      </c>
      <c r="BO10" s="426"/>
      <c r="BP10" s="426"/>
      <c r="BQ10" s="426"/>
      <c r="BR10" s="426"/>
      <c r="BS10" s="426"/>
      <c r="BT10" s="426"/>
      <c r="BU10" s="427"/>
      <c r="BV10" s="425">
        <v>17308</v>
      </c>
      <c r="BW10" s="426"/>
      <c r="BX10" s="426"/>
      <c r="BY10" s="426"/>
      <c r="BZ10" s="426"/>
      <c r="CA10" s="426"/>
      <c r="CB10" s="426"/>
      <c r="CC10" s="427"/>
      <c r="CD10" s="181" t="s">
        <v>124</v>
      </c>
      <c r="CE10" s="182"/>
      <c r="CF10" s="182"/>
      <c r="CG10" s="182"/>
      <c r="CH10" s="182"/>
      <c r="CI10" s="182"/>
      <c r="CJ10" s="182"/>
      <c r="CK10" s="182"/>
      <c r="CL10" s="182"/>
      <c r="CM10" s="182"/>
      <c r="CN10" s="182"/>
      <c r="CO10" s="182"/>
      <c r="CP10" s="182"/>
      <c r="CQ10" s="182"/>
      <c r="CR10" s="182"/>
      <c r="CS10" s="183"/>
      <c r="CT10" s="187"/>
      <c r="CU10" s="188"/>
      <c r="CV10" s="188"/>
      <c r="CW10" s="188"/>
      <c r="CX10" s="188"/>
      <c r="CY10" s="188"/>
      <c r="CZ10" s="188"/>
      <c r="DA10" s="189"/>
      <c r="DB10" s="187"/>
      <c r="DC10" s="188"/>
      <c r="DD10" s="188"/>
      <c r="DE10" s="188"/>
      <c r="DF10" s="188"/>
      <c r="DG10" s="188"/>
      <c r="DH10" s="188"/>
      <c r="DI10" s="189"/>
    </row>
    <row r="11" spans="1:119" ht="18.75" customHeight="1" thickBot="1" x14ac:dyDescent="0.2">
      <c r="A11" s="175"/>
      <c r="B11" s="388"/>
      <c r="C11" s="389"/>
      <c r="D11" s="389"/>
      <c r="E11" s="389"/>
      <c r="F11" s="389"/>
      <c r="G11" s="389"/>
      <c r="H11" s="389"/>
      <c r="I11" s="389"/>
      <c r="J11" s="389"/>
      <c r="K11" s="437"/>
      <c r="L11" s="448" t="s">
        <v>125</v>
      </c>
      <c r="M11" s="449"/>
      <c r="N11" s="449"/>
      <c r="O11" s="449"/>
      <c r="P11" s="449"/>
      <c r="Q11" s="450"/>
      <c r="R11" s="451" t="s">
        <v>126</v>
      </c>
      <c r="S11" s="452"/>
      <c r="T11" s="452"/>
      <c r="U11" s="452"/>
      <c r="V11" s="453"/>
      <c r="W11" s="382"/>
      <c r="X11" s="383"/>
      <c r="Y11" s="383"/>
      <c r="Z11" s="383"/>
      <c r="AA11" s="383"/>
      <c r="AB11" s="383"/>
      <c r="AC11" s="383"/>
      <c r="AD11" s="383"/>
      <c r="AE11" s="383"/>
      <c r="AF11" s="383"/>
      <c r="AG11" s="383"/>
      <c r="AH11" s="383"/>
      <c r="AI11" s="383"/>
      <c r="AJ11" s="383"/>
      <c r="AK11" s="383"/>
      <c r="AL11" s="386"/>
      <c r="AM11" s="417" t="s">
        <v>127</v>
      </c>
      <c r="AN11" s="418"/>
      <c r="AO11" s="418"/>
      <c r="AP11" s="418"/>
      <c r="AQ11" s="418"/>
      <c r="AR11" s="418"/>
      <c r="AS11" s="418"/>
      <c r="AT11" s="419"/>
      <c r="AU11" s="420" t="s">
        <v>128</v>
      </c>
      <c r="AV11" s="421"/>
      <c r="AW11" s="421"/>
      <c r="AX11" s="421"/>
      <c r="AY11" s="422" t="s">
        <v>129</v>
      </c>
      <c r="AZ11" s="423"/>
      <c r="BA11" s="423"/>
      <c r="BB11" s="423"/>
      <c r="BC11" s="423"/>
      <c r="BD11" s="423"/>
      <c r="BE11" s="423"/>
      <c r="BF11" s="423"/>
      <c r="BG11" s="423"/>
      <c r="BH11" s="423"/>
      <c r="BI11" s="423"/>
      <c r="BJ11" s="423"/>
      <c r="BK11" s="423"/>
      <c r="BL11" s="423"/>
      <c r="BM11" s="424"/>
      <c r="BN11" s="425">
        <v>46400</v>
      </c>
      <c r="BO11" s="426"/>
      <c r="BP11" s="426"/>
      <c r="BQ11" s="426"/>
      <c r="BR11" s="426"/>
      <c r="BS11" s="426"/>
      <c r="BT11" s="426"/>
      <c r="BU11" s="427"/>
      <c r="BV11" s="425">
        <v>13900</v>
      </c>
      <c r="BW11" s="426"/>
      <c r="BX11" s="426"/>
      <c r="BY11" s="426"/>
      <c r="BZ11" s="426"/>
      <c r="CA11" s="426"/>
      <c r="CB11" s="426"/>
      <c r="CC11" s="427"/>
      <c r="CD11" s="428" t="s">
        <v>130</v>
      </c>
      <c r="CE11" s="429"/>
      <c r="CF11" s="429"/>
      <c r="CG11" s="429"/>
      <c r="CH11" s="429"/>
      <c r="CI11" s="429"/>
      <c r="CJ11" s="429"/>
      <c r="CK11" s="429"/>
      <c r="CL11" s="429"/>
      <c r="CM11" s="429"/>
      <c r="CN11" s="429"/>
      <c r="CO11" s="429"/>
      <c r="CP11" s="429"/>
      <c r="CQ11" s="429"/>
      <c r="CR11" s="429"/>
      <c r="CS11" s="430"/>
      <c r="CT11" s="434" t="s">
        <v>131</v>
      </c>
      <c r="CU11" s="435"/>
      <c r="CV11" s="435"/>
      <c r="CW11" s="435"/>
      <c r="CX11" s="435"/>
      <c r="CY11" s="435"/>
      <c r="CZ11" s="435"/>
      <c r="DA11" s="436"/>
      <c r="DB11" s="434" t="s">
        <v>131</v>
      </c>
      <c r="DC11" s="435"/>
      <c r="DD11" s="435"/>
      <c r="DE11" s="435"/>
      <c r="DF11" s="435"/>
      <c r="DG11" s="435"/>
      <c r="DH11" s="435"/>
      <c r="DI11" s="436"/>
    </row>
    <row r="12" spans="1:119" ht="18.75" customHeight="1" x14ac:dyDescent="0.15">
      <c r="A12" s="175"/>
      <c r="B12" s="454" t="s">
        <v>132</v>
      </c>
      <c r="C12" s="455"/>
      <c r="D12" s="455"/>
      <c r="E12" s="455"/>
      <c r="F12" s="455"/>
      <c r="G12" s="455"/>
      <c r="H12" s="455"/>
      <c r="I12" s="455"/>
      <c r="J12" s="455"/>
      <c r="K12" s="456"/>
      <c r="L12" s="463" t="s">
        <v>133</v>
      </c>
      <c r="M12" s="464"/>
      <c r="N12" s="464"/>
      <c r="O12" s="464"/>
      <c r="P12" s="464"/>
      <c r="Q12" s="465"/>
      <c r="R12" s="466">
        <v>1213</v>
      </c>
      <c r="S12" s="467"/>
      <c r="T12" s="467"/>
      <c r="U12" s="467"/>
      <c r="V12" s="468"/>
      <c r="W12" s="469" t="s">
        <v>1</v>
      </c>
      <c r="X12" s="421"/>
      <c r="Y12" s="421"/>
      <c r="Z12" s="421"/>
      <c r="AA12" s="421"/>
      <c r="AB12" s="470"/>
      <c r="AC12" s="471" t="s">
        <v>134</v>
      </c>
      <c r="AD12" s="472"/>
      <c r="AE12" s="472"/>
      <c r="AF12" s="472"/>
      <c r="AG12" s="473"/>
      <c r="AH12" s="471" t="s">
        <v>135</v>
      </c>
      <c r="AI12" s="472"/>
      <c r="AJ12" s="472"/>
      <c r="AK12" s="472"/>
      <c r="AL12" s="474"/>
      <c r="AM12" s="417" t="s">
        <v>136</v>
      </c>
      <c r="AN12" s="418"/>
      <c r="AO12" s="418"/>
      <c r="AP12" s="418"/>
      <c r="AQ12" s="418"/>
      <c r="AR12" s="418"/>
      <c r="AS12" s="418"/>
      <c r="AT12" s="419"/>
      <c r="AU12" s="420" t="s">
        <v>96</v>
      </c>
      <c r="AV12" s="421"/>
      <c r="AW12" s="421"/>
      <c r="AX12" s="421"/>
      <c r="AY12" s="422" t="s">
        <v>137</v>
      </c>
      <c r="AZ12" s="423"/>
      <c r="BA12" s="423"/>
      <c r="BB12" s="423"/>
      <c r="BC12" s="423"/>
      <c r="BD12" s="423"/>
      <c r="BE12" s="423"/>
      <c r="BF12" s="423"/>
      <c r="BG12" s="423"/>
      <c r="BH12" s="423"/>
      <c r="BI12" s="423"/>
      <c r="BJ12" s="423"/>
      <c r="BK12" s="423"/>
      <c r="BL12" s="423"/>
      <c r="BM12" s="424"/>
      <c r="BN12" s="425">
        <v>0</v>
      </c>
      <c r="BO12" s="426"/>
      <c r="BP12" s="426"/>
      <c r="BQ12" s="426"/>
      <c r="BR12" s="426"/>
      <c r="BS12" s="426"/>
      <c r="BT12" s="426"/>
      <c r="BU12" s="427"/>
      <c r="BV12" s="425">
        <v>0</v>
      </c>
      <c r="BW12" s="426"/>
      <c r="BX12" s="426"/>
      <c r="BY12" s="426"/>
      <c r="BZ12" s="426"/>
      <c r="CA12" s="426"/>
      <c r="CB12" s="426"/>
      <c r="CC12" s="427"/>
      <c r="CD12" s="428" t="s">
        <v>138</v>
      </c>
      <c r="CE12" s="429"/>
      <c r="CF12" s="429"/>
      <c r="CG12" s="429"/>
      <c r="CH12" s="429"/>
      <c r="CI12" s="429"/>
      <c r="CJ12" s="429"/>
      <c r="CK12" s="429"/>
      <c r="CL12" s="429"/>
      <c r="CM12" s="429"/>
      <c r="CN12" s="429"/>
      <c r="CO12" s="429"/>
      <c r="CP12" s="429"/>
      <c r="CQ12" s="429"/>
      <c r="CR12" s="429"/>
      <c r="CS12" s="430"/>
      <c r="CT12" s="434" t="s">
        <v>131</v>
      </c>
      <c r="CU12" s="435"/>
      <c r="CV12" s="435"/>
      <c r="CW12" s="435"/>
      <c r="CX12" s="435"/>
      <c r="CY12" s="435"/>
      <c r="CZ12" s="435"/>
      <c r="DA12" s="436"/>
      <c r="DB12" s="434" t="s">
        <v>131</v>
      </c>
      <c r="DC12" s="435"/>
      <c r="DD12" s="435"/>
      <c r="DE12" s="435"/>
      <c r="DF12" s="435"/>
      <c r="DG12" s="435"/>
      <c r="DH12" s="435"/>
      <c r="DI12" s="436"/>
    </row>
    <row r="13" spans="1:119" ht="18.75" customHeight="1" x14ac:dyDescent="0.15">
      <c r="A13" s="175"/>
      <c r="B13" s="457"/>
      <c r="C13" s="458"/>
      <c r="D13" s="458"/>
      <c r="E13" s="458"/>
      <c r="F13" s="458"/>
      <c r="G13" s="458"/>
      <c r="H13" s="458"/>
      <c r="I13" s="458"/>
      <c r="J13" s="458"/>
      <c r="K13" s="459"/>
      <c r="L13" s="190"/>
      <c r="M13" s="485" t="s">
        <v>139</v>
      </c>
      <c r="N13" s="486"/>
      <c r="O13" s="486"/>
      <c r="P13" s="486"/>
      <c r="Q13" s="487"/>
      <c r="R13" s="478">
        <v>1204</v>
      </c>
      <c r="S13" s="479"/>
      <c r="T13" s="479"/>
      <c r="U13" s="479"/>
      <c r="V13" s="480"/>
      <c r="W13" s="404" t="s">
        <v>140</v>
      </c>
      <c r="X13" s="405"/>
      <c r="Y13" s="405"/>
      <c r="Z13" s="405"/>
      <c r="AA13" s="405"/>
      <c r="AB13" s="395"/>
      <c r="AC13" s="445">
        <v>195</v>
      </c>
      <c r="AD13" s="446"/>
      <c r="AE13" s="446"/>
      <c r="AF13" s="446"/>
      <c r="AG13" s="488"/>
      <c r="AH13" s="445">
        <v>240</v>
      </c>
      <c r="AI13" s="446"/>
      <c r="AJ13" s="446"/>
      <c r="AK13" s="446"/>
      <c r="AL13" s="447"/>
      <c r="AM13" s="417" t="s">
        <v>141</v>
      </c>
      <c r="AN13" s="418"/>
      <c r="AO13" s="418"/>
      <c r="AP13" s="418"/>
      <c r="AQ13" s="418"/>
      <c r="AR13" s="418"/>
      <c r="AS13" s="418"/>
      <c r="AT13" s="419"/>
      <c r="AU13" s="420" t="s">
        <v>128</v>
      </c>
      <c r="AV13" s="421"/>
      <c r="AW13" s="421"/>
      <c r="AX13" s="421"/>
      <c r="AY13" s="422" t="s">
        <v>142</v>
      </c>
      <c r="AZ13" s="423"/>
      <c r="BA13" s="423"/>
      <c r="BB13" s="423"/>
      <c r="BC13" s="423"/>
      <c r="BD13" s="423"/>
      <c r="BE13" s="423"/>
      <c r="BF13" s="423"/>
      <c r="BG13" s="423"/>
      <c r="BH13" s="423"/>
      <c r="BI13" s="423"/>
      <c r="BJ13" s="423"/>
      <c r="BK13" s="423"/>
      <c r="BL13" s="423"/>
      <c r="BM13" s="424"/>
      <c r="BN13" s="425">
        <v>-43798</v>
      </c>
      <c r="BO13" s="426"/>
      <c r="BP13" s="426"/>
      <c r="BQ13" s="426"/>
      <c r="BR13" s="426"/>
      <c r="BS13" s="426"/>
      <c r="BT13" s="426"/>
      <c r="BU13" s="427"/>
      <c r="BV13" s="425">
        <v>186828</v>
      </c>
      <c r="BW13" s="426"/>
      <c r="BX13" s="426"/>
      <c r="BY13" s="426"/>
      <c r="BZ13" s="426"/>
      <c r="CA13" s="426"/>
      <c r="CB13" s="426"/>
      <c r="CC13" s="427"/>
      <c r="CD13" s="428" t="s">
        <v>143</v>
      </c>
      <c r="CE13" s="429"/>
      <c r="CF13" s="429"/>
      <c r="CG13" s="429"/>
      <c r="CH13" s="429"/>
      <c r="CI13" s="429"/>
      <c r="CJ13" s="429"/>
      <c r="CK13" s="429"/>
      <c r="CL13" s="429"/>
      <c r="CM13" s="429"/>
      <c r="CN13" s="429"/>
      <c r="CO13" s="429"/>
      <c r="CP13" s="429"/>
      <c r="CQ13" s="429"/>
      <c r="CR13" s="429"/>
      <c r="CS13" s="430"/>
      <c r="CT13" s="391">
        <v>-2.9</v>
      </c>
      <c r="CU13" s="392"/>
      <c r="CV13" s="392"/>
      <c r="CW13" s="392"/>
      <c r="CX13" s="392"/>
      <c r="CY13" s="392"/>
      <c r="CZ13" s="392"/>
      <c r="DA13" s="393"/>
      <c r="DB13" s="391">
        <v>-4.2</v>
      </c>
      <c r="DC13" s="392"/>
      <c r="DD13" s="392"/>
      <c r="DE13" s="392"/>
      <c r="DF13" s="392"/>
      <c r="DG13" s="392"/>
      <c r="DH13" s="392"/>
      <c r="DI13" s="393"/>
    </row>
    <row r="14" spans="1:119" ht="18.75" customHeight="1" thickBot="1" x14ac:dyDescent="0.2">
      <c r="A14" s="175"/>
      <c r="B14" s="457"/>
      <c r="C14" s="458"/>
      <c r="D14" s="458"/>
      <c r="E14" s="458"/>
      <c r="F14" s="458"/>
      <c r="G14" s="458"/>
      <c r="H14" s="458"/>
      <c r="I14" s="458"/>
      <c r="J14" s="458"/>
      <c r="K14" s="459"/>
      <c r="L14" s="475" t="s">
        <v>144</v>
      </c>
      <c r="M14" s="476"/>
      <c r="N14" s="476"/>
      <c r="O14" s="476"/>
      <c r="P14" s="476"/>
      <c r="Q14" s="477"/>
      <c r="R14" s="478">
        <v>1222</v>
      </c>
      <c r="S14" s="479"/>
      <c r="T14" s="479"/>
      <c r="U14" s="479"/>
      <c r="V14" s="480"/>
      <c r="W14" s="384"/>
      <c r="X14" s="385"/>
      <c r="Y14" s="385"/>
      <c r="Z14" s="385"/>
      <c r="AA14" s="385"/>
      <c r="AB14" s="374"/>
      <c r="AC14" s="481">
        <v>34.299999999999997</v>
      </c>
      <c r="AD14" s="482"/>
      <c r="AE14" s="482"/>
      <c r="AF14" s="482"/>
      <c r="AG14" s="483"/>
      <c r="AH14" s="481">
        <v>35.6</v>
      </c>
      <c r="AI14" s="482"/>
      <c r="AJ14" s="482"/>
      <c r="AK14" s="482"/>
      <c r="AL14" s="484"/>
      <c r="AM14" s="417"/>
      <c r="AN14" s="418"/>
      <c r="AO14" s="418"/>
      <c r="AP14" s="418"/>
      <c r="AQ14" s="418"/>
      <c r="AR14" s="418"/>
      <c r="AS14" s="418"/>
      <c r="AT14" s="419"/>
      <c r="AU14" s="420"/>
      <c r="AV14" s="421"/>
      <c r="AW14" s="421"/>
      <c r="AX14" s="421"/>
      <c r="AY14" s="422"/>
      <c r="AZ14" s="423"/>
      <c r="BA14" s="423"/>
      <c r="BB14" s="423"/>
      <c r="BC14" s="423"/>
      <c r="BD14" s="423"/>
      <c r="BE14" s="423"/>
      <c r="BF14" s="423"/>
      <c r="BG14" s="423"/>
      <c r="BH14" s="423"/>
      <c r="BI14" s="423"/>
      <c r="BJ14" s="423"/>
      <c r="BK14" s="423"/>
      <c r="BL14" s="423"/>
      <c r="BM14" s="424"/>
      <c r="BN14" s="425"/>
      <c r="BO14" s="426"/>
      <c r="BP14" s="426"/>
      <c r="BQ14" s="426"/>
      <c r="BR14" s="426"/>
      <c r="BS14" s="426"/>
      <c r="BT14" s="426"/>
      <c r="BU14" s="427"/>
      <c r="BV14" s="425"/>
      <c r="BW14" s="426"/>
      <c r="BX14" s="426"/>
      <c r="BY14" s="426"/>
      <c r="BZ14" s="426"/>
      <c r="CA14" s="426"/>
      <c r="CB14" s="426"/>
      <c r="CC14" s="427"/>
      <c r="CD14" s="489" t="s">
        <v>145</v>
      </c>
      <c r="CE14" s="490"/>
      <c r="CF14" s="490"/>
      <c r="CG14" s="490"/>
      <c r="CH14" s="490"/>
      <c r="CI14" s="490"/>
      <c r="CJ14" s="490"/>
      <c r="CK14" s="490"/>
      <c r="CL14" s="490"/>
      <c r="CM14" s="490"/>
      <c r="CN14" s="490"/>
      <c r="CO14" s="490"/>
      <c r="CP14" s="490"/>
      <c r="CQ14" s="490"/>
      <c r="CR14" s="490"/>
      <c r="CS14" s="491"/>
      <c r="CT14" s="492" t="s">
        <v>131</v>
      </c>
      <c r="CU14" s="493"/>
      <c r="CV14" s="493"/>
      <c r="CW14" s="493"/>
      <c r="CX14" s="493"/>
      <c r="CY14" s="493"/>
      <c r="CZ14" s="493"/>
      <c r="DA14" s="494"/>
      <c r="DB14" s="492" t="s">
        <v>131</v>
      </c>
      <c r="DC14" s="493"/>
      <c r="DD14" s="493"/>
      <c r="DE14" s="493"/>
      <c r="DF14" s="493"/>
      <c r="DG14" s="493"/>
      <c r="DH14" s="493"/>
      <c r="DI14" s="494"/>
    </row>
    <row r="15" spans="1:119" ht="18.75" customHeight="1" x14ac:dyDescent="0.15">
      <c r="A15" s="175"/>
      <c r="B15" s="457"/>
      <c r="C15" s="458"/>
      <c r="D15" s="458"/>
      <c r="E15" s="458"/>
      <c r="F15" s="458"/>
      <c r="G15" s="458"/>
      <c r="H15" s="458"/>
      <c r="I15" s="458"/>
      <c r="J15" s="458"/>
      <c r="K15" s="459"/>
      <c r="L15" s="190"/>
      <c r="M15" s="485" t="s">
        <v>139</v>
      </c>
      <c r="N15" s="486"/>
      <c r="O15" s="486"/>
      <c r="P15" s="486"/>
      <c r="Q15" s="487"/>
      <c r="R15" s="478">
        <v>1215</v>
      </c>
      <c r="S15" s="479"/>
      <c r="T15" s="479"/>
      <c r="U15" s="479"/>
      <c r="V15" s="480"/>
      <c r="W15" s="404" t="s">
        <v>146</v>
      </c>
      <c r="X15" s="405"/>
      <c r="Y15" s="405"/>
      <c r="Z15" s="405"/>
      <c r="AA15" s="405"/>
      <c r="AB15" s="395"/>
      <c r="AC15" s="445">
        <v>92</v>
      </c>
      <c r="AD15" s="446"/>
      <c r="AE15" s="446"/>
      <c r="AF15" s="446"/>
      <c r="AG15" s="488"/>
      <c r="AH15" s="445">
        <v>113</v>
      </c>
      <c r="AI15" s="446"/>
      <c r="AJ15" s="446"/>
      <c r="AK15" s="446"/>
      <c r="AL15" s="447"/>
      <c r="AM15" s="417"/>
      <c r="AN15" s="418"/>
      <c r="AO15" s="418"/>
      <c r="AP15" s="418"/>
      <c r="AQ15" s="418"/>
      <c r="AR15" s="418"/>
      <c r="AS15" s="418"/>
      <c r="AT15" s="419"/>
      <c r="AU15" s="420"/>
      <c r="AV15" s="421"/>
      <c r="AW15" s="421"/>
      <c r="AX15" s="421"/>
      <c r="AY15" s="354" t="s">
        <v>147</v>
      </c>
      <c r="AZ15" s="355"/>
      <c r="BA15" s="355"/>
      <c r="BB15" s="355"/>
      <c r="BC15" s="355"/>
      <c r="BD15" s="355"/>
      <c r="BE15" s="355"/>
      <c r="BF15" s="355"/>
      <c r="BG15" s="355"/>
      <c r="BH15" s="355"/>
      <c r="BI15" s="355"/>
      <c r="BJ15" s="355"/>
      <c r="BK15" s="355"/>
      <c r="BL15" s="355"/>
      <c r="BM15" s="356"/>
      <c r="BN15" s="357">
        <v>234508</v>
      </c>
      <c r="BO15" s="358"/>
      <c r="BP15" s="358"/>
      <c r="BQ15" s="358"/>
      <c r="BR15" s="358"/>
      <c r="BS15" s="358"/>
      <c r="BT15" s="358"/>
      <c r="BU15" s="359"/>
      <c r="BV15" s="357">
        <v>220789</v>
      </c>
      <c r="BW15" s="358"/>
      <c r="BX15" s="358"/>
      <c r="BY15" s="358"/>
      <c r="BZ15" s="358"/>
      <c r="CA15" s="358"/>
      <c r="CB15" s="358"/>
      <c r="CC15" s="359"/>
      <c r="CD15" s="495" t="s">
        <v>148</v>
      </c>
      <c r="CE15" s="496"/>
      <c r="CF15" s="496"/>
      <c r="CG15" s="496"/>
      <c r="CH15" s="496"/>
      <c r="CI15" s="496"/>
      <c r="CJ15" s="496"/>
      <c r="CK15" s="496"/>
      <c r="CL15" s="496"/>
      <c r="CM15" s="496"/>
      <c r="CN15" s="496"/>
      <c r="CO15" s="496"/>
      <c r="CP15" s="496"/>
      <c r="CQ15" s="496"/>
      <c r="CR15" s="496"/>
      <c r="CS15" s="497"/>
      <c r="CT15" s="191"/>
      <c r="CU15" s="192"/>
      <c r="CV15" s="192"/>
      <c r="CW15" s="192"/>
      <c r="CX15" s="192"/>
      <c r="CY15" s="192"/>
      <c r="CZ15" s="192"/>
      <c r="DA15" s="193"/>
      <c r="DB15" s="191"/>
      <c r="DC15" s="192"/>
      <c r="DD15" s="192"/>
      <c r="DE15" s="192"/>
      <c r="DF15" s="192"/>
      <c r="DG15" s="192"/>
      <c r="DH15" s="192"/>
      <c r="DI15" s="193"/>
    </row>
    <row r="16" spans="1:119" ht="18.75" customHeight="1" x14ac:dyDescent="0.15">
      <c r="A16" s="175"/>
      <c r="B16" s="457"/>
      <c r="C16" s="458"/>
      <c r="D16" s="458"/>
      <c r="E16" s="458"/>
      <c r="F16" s="458"/>
      <c r="G16" s="458"/>
      <c r="H16" s="458"/>
      <c r="I16" s="458"/>
      <c r="J16" s="458"/>
      <c r="K16" s="459"/>
      <c r="L16" s="475" t="s">
        <v>149</v>
      </c>
      <c r="M16" s="498"/>
      <c r="N16" s="498"/>
      <c r="O16" s="498"/>
      <c r="P16" s="498"/>
      <c r="Q16" s="499"/>
      <c r="R16" s="500" t="s">
        <v>150</v>
      </c>
      <c r="S16" s="501"/>
      <c r="T16" s="501"/>
      <c r="U16" s="501"/>
      <c r="V16" s="502"/>
      <c r="W16" s="384"/>
      <c r="X16" s="385"/>
      <c r="Y16" s="385"/>
      <c r="Z16" s="385"/>
      <c r="AA16" s="385"/>
      <c r="AB16" s="374"/>
      <c r="AC16" s="481">
        <v>16.2</v>
      </c>
      <c r="AD16" s="482"/>
      <c r="AE16" s="482"/>
      <c r="AF16" s="482"/>
      <c r="AG16" s="483"/>
      <c r="AH16" s="481">
        <v>16.7</v>
      </c>
      <c r="AI16" s="482"/>
      <c r="AJ16" s="482"/>
      <c r="AK16" s="482"/>
      <c r="AL16" s="484"/>
      <c r="AM16" s="417"/>
      <c r="AN16" s="418"/>
      <c r="AO16" s="418"/>
      <c r="AP16" s="418"/>
      <c r="AQ16" s="418"/>
      <c r="AR16" s="418"/>
      <c r="AS16" s="418"/>
      <c r="AT16" s="419"/>
      <c r="AU16" s="420"/>
      <c r="AV16" s="421"/>
      <c r="AW16" s="421"/>
      <c r="AX16" s="421"/>
      <c r="AY16" s="422" t="s">
        <v>151</v>
      </c>
      <c r="AZ16" s="423"/>
      <c r="BA16" s="423"/>
      <c r="BB16" s="423"/>
      <c r="BC16" s="423"/>
      <c r="BD16" s="423"/>
      <c r="BE16" s="423"/>
      <c r="BF16" s="423"/>
      <c r="BG16" s="423"/>
      <c r="BH16" s="423"/>
      <c r="BI16" s="423"/>
      <c r="BJ16" s="423"/>
      <c r="BK16" s="423"/>
      <c r="BL16" s="423"/>
      <c r="BM16" s="424"/>
      <c r="BN16" s="425">
        <v>1265073</v>
      </c>
      <c r="BO16" s="426"/>
      <c r="BP16" s="426"/>
      <c r="BQ16" s="426"/>
      <c r="BR16" s="426"/>
      <c r="BS16" s="426"/>
      <c r="BT16" s="426"/>
      <c r="BU16" s="427"/>
      <c r="BV16" s="425">
        <v>1203035</v>
      </c>
      <c r="BW16" s="426"/>
      <c r="BX16" s="426"/>
      <c r="BY16" s="426"/>
      <c r="BZ16" s="426"/>
      <c r="CA16" s="426"/>
      <c r="CB16" s="426"/>
      <c r="CC16" s="427"/>
      <c r="CD16" s="184"/>
      <c r="CE16" s="506"/>
      <c r="CF16" s="506"/>
      <c r="CG16" s="506"/>
      <c r="CH16" s="506"/>
      <c r="CI16" s="506"/>
      <c r="CJ16" s="506"/>
      <c r="CK16" s="506"/>
      <c r="CL16" s="506"/>
      <c r="CM16" s="506"/>
      <c r="CN16" s="506"/>
      <c r="CO16" s="506"/>
      <c r="CP16" s="506"/>
      <c r="CQ16" s="506"/>
      <c r="CR16" s="506"/>
      <c r="CS16" s="507"/>
      <c r="CT16" s="391"/>
      <c r="CU16" s="392"/>
      <c r="CV16" s="392"/>
      <c r="CW16" s="392"/>
      <c r="CX16" s="392"/>
      <c r="CY16" s="392"/>
      <c r="CZ16" s="392"/>
      <c r="DA16" s="393"/>
      <c r="DB16" s="391"/>
      <c r="DC16" s="392"/>
      <c r="DD16" s="392"/>
      <c r="DE16" s="392"/>
      <c r="DF16" s="392"/>
      <c r="DG16" s="392"/>
      <c r="DH16" s="392"/>
      <c r="DI16" s="393"/>
    </row>
    <row r="17" spans="1:113" ht="18.75" customHeight="1" thickBot="1" x14ac:dyDescent="0.2">
      <c r="A17" s="175"/>
      <c r="B17" s="460"/>
      <c r="C17" s="461"/>
      <c r="D17" s="461"/>
      <c r="E17" s="461"/>
      <c r="F17" s="461"/>
      <c r="G17" s="461"/>
      <c r="H17" s="461"/>
      <c r="I17" s="461"/>
      <c r="J17" s="461"/>
      <c r="K17" s="462"/>
      <c r="L17" s="194"/>
      <c r="M17" s="503" t="s">
        <v>152</v>
      </c>
      <c r="N17" s="504"/>
      <c r="O17" s="504"/>
      <c r="P17" s="504"/>
      <c r="Q17" s="505"/>
      <c r="R17" s="500" t="s">
        <v>153</v>
      </c>
      <c r="S17" s="501"/>
      <c r="T17" s="501"/>
      <c r="U17" s="501"/>
      <c r="V17" s="502"/>
      <c r="W17" s="404" t="s">
        <v>154</v>
      </c>
      <c r="X17" s="405"/>
      <c r="Y17" s="405"/>
      <c r="Z17" s="405"/>
      <c r="AA17" s="405"/>
      <c r="AB17" s="395"/>
      <c r="AC17" s="445">
        <v>281</v>
      </c>
      <c r="AD17" s="446"/>
      <c r="AE17" s="446"/>
      <c r="AF17" s="446"/>
      <c r="AG17" s="488"/>
      <c r="AH17" s="445">
        <v>322</v>
      </c>
      <c r="AI17" s="446"/>
      <c r="AJ17" s="446"/>
      <c r="AK17" s="446"/>
      <c r="AL17" s="447"/>
      <c r="AM17" s="417"/>
      <c r="AN17" s="418"/>
      <c r="AO17" s="418"/>
      <c r="AP17" s="418"/>
      <c r="AQ17" s="418"/>
      <c r="AR17" s="418"/>
      <c r="AS17" s="418"/>
      <c r="AT17" s="419"/>
      <c r="AU17" s="420"/>
      <c r="AV17" s="421"/>
      <c r="AW17" s="421"/>
      <c r="AX17" s="421"/>
      <c r="AY17" s="422" t="s">
        <v>155</v>
      </c>
      <c r="AZ17" s="423"/>
      <c r="BA17" s="423"/>
      <c r="BB17" s="423"/>
      <c r="BC17" s="423"/>
      <c r="BD17" s="423"/>
      <c r="BE17" s="423"/>
      <c r="BF17" s="423"/>
      <c r="BG17" s="423"/>
      <c r="BH17" s="423"/>
      <c r="BI17" s="423"/>
      <c r="BJ17" s="423"/>
      <c r="BK17" s="423"/>
      <c r="BL17" s="423"/>
      <c r="BM17" s="424"/>
      <c r="BN17" s="425">
        <v>288198</v>
      </c>
      <c r="BO17" s="426"/>
      <c r="BP17" s="426"/>
      <c r="BQ17" s="426"/>
      <c r="BR17" s="426"/>
      <c r="BS17" s="426"/>
      <c r="BT17" s="426"/>
      <c r="BU17" s="427"/>
      <c r="BV17" s="425">
        <v>272002</v>
      </c>
      <c r="BW17" s="426"/>
      <c r="BX17" s="426"/>
      <c r="BY17" s="426"/>
      <c r="BZ17" s="426"/>
      <c r="CA17" s="426"/>
      <c r="CB17" s="426"/>
      <c r="CC17" s="427"/>
      <c r="CD17" s="184"/>
      <c r="CE17" s="506"/>
      <c r="CF17" s="506"/>
      <c r="CG17" s="506"/>
      <c r="CH17" s="506"/>
      <c r="CI17" s="506"/>
      <c r="CJ17" s="506"/>
      <c r="CK17" s="506"/>
      <c r="CL17" s="506"/>
      <c r="CM17" s="506"/>
      <c r="CN17" s="506"/>
      <c r="CO17" s="506"/>
      <c r="CP17" s="506"/>
      <c r="CQ17" s="506"/>
      <c r="CR17" s="506"/>
      <c r="CS17" s="507"/>
      <c r="CT17" s="391"/>
      <c r="CU17" s="392"/>
      <c r="CV17" s="392"/>
      <c r="CW17" s="392"/>
      <c r="CX17" s="392"/>
      <c r="CY17" s="392"/>
      <c r="CZ17" s="392"/>
      <c r="DA17" s="393"/>
      <c r="DB17" s="391"/>
      <c r="DC17" s="392"/>
      <c r="DD17" s="392"/>
      <c r="DE17" s="392"/>
      <c r="DF17" s="392"/>
      <c r="DG17" s="392"/>
      <c r="DH17" s="392"/>
      <c r="DI17" s="393"/>
    </row>
    <row r="18" spans="1:113" ht="18.75" customHeight="1" thickBot="1" x14ac:dyDescent="0.2">
      <c r="A18" s="175"/>
      <c r="B18" s="508" t="s">
        <v>156</v>
      </c>
      <c r="C18" s="437"/>
      <c r="D18" s="437"/>
      <c r="E18" s="509"/>
      <c r="F18" s="509"/>
      <c r="G18" s="509"/>
      <c r="H18" s="509"/>
      <c r="I18" s="509"/>
      <c r="J18" s="509"/>
      <c r="K18" s="509"/>
      <c r="L18" s="510">
        <v>196.73</v>
      </c>
      <c r="M18" s="510"/>
      <c r="N18" s="510"/>
      <c r="O18" s="510"/>
      <c r="P18" s="510"/>
      <c r="Q18" s="510"/>
      <c r="R18" s="511"/>
      <c r="S18" s="511"/>
      <c r="T18" s="511"/>
      <c r="U18" s="511"/>
      <c r="V18" s="512"/>
      <c r="W18" s="406"/>
      <c r="X18" s="407"/>
      <c r="Y18" s="407"/>
      <c r="Z18" s="407"/>
      <c r="AA18" s="407"/>
      <c r="AB18" s="398"/>
      <c r="AC18" s="513">
        <v>49.5</v>
      </c>
      <c r="AD18" s="514"/>
      <c r="AE18" s="514"/>
      <c r="AF18" s="514"/>
      <c r="AG18" s="515"/>
      <c r="AH18" s="513">
        <v>47.7</v>
      </c>
      <c r="AI18" s="514"/>
      <c r="AJ18" s="514"/>
      <c r="AK18" s="514"/>
      <c r="AL18" s="516"/>
      <c r="AM18" s="417"/>
      <c r="AN18" s="418"/>
      <c r="AO18" s="418"/>
      <c r="AP18" s="418"/>
      <c r="AQ18" s="418"/>
      <c r="AR18" s="418"/>
      <c r="AS18" s="418"/>
      <c r="AT18" s="419"/>
      <c r="AU18" s="420"/>
      <c r="AV18" s="421"/>
      <c r="AW18" s="421"/>
      <c r="AX18" s="421"/>
      <c r="AY18" s="422" t="s">
        <v>157</v>
      </c>
      <c r="AZ18" s="423"/>
      <c r="BA18" s="423"/>
      <c r="BB18" s="423"/>
      <c r="BC18" s="423"/>
      <c r="BD18" s="423"/>
      <c r="BE18" s="423"/>
      <c r="BF18" s="423"/>
      <c r="BG18" s="423"/>
      <c r="BH18" s="423"/>
      <c r="BI18" s="423"/>
      <c r="BJ18" s="423"/>
      <c r="BK18" s="423"/>
      <c r="BL18" s="423"/>
      <c r="BM18" s="424"/>
      <c r="BN18" s="425">
        <v>1163891</v>
      </c>
      <c r="BO18" s="426"/>
      <c r="BP18" s="426"/>
      <c r="BQ18" s="426"/>
      <c r="BR18" s="426"/>
      <c r="BS18" s="426"/>
      <c r="BT18" s="426"/>
      <c r="BU18" s="427"/>
      <c r="BV18" s="425">
        <v>1018316</v>
      </c>
      <c r="BW18" s="426"/>
      <c r="BX18" s="426"/>
      <c r="BY18" s="426"/>
      <c r="BZ18" s="426"/>
      <c r="CA18" s="426"/>
      <c r="CB18" s="426"/>
      <c r="CC18" s="427"/>
      <c r="CD18" s="184"/>
      <c r="CE18" s="506"/>
      <c r="CF18" s="506"/>
      <c r="CG18" s="506"/>
      <c r="CH18" s="506"/>
      <c r="CI18" s="506"/>
      <c r="CJ18" s="506"/>
      <c r="CK18" s="506"/>
      <c r="CL18" s="506"/>
      <c r="CM18" s="506"/>
      <c r="CN18" s="506"/>
      <c r="CO18" s="506"/>
      <c r="CP18" s="506"/>
      <c r="CQ18" s="506"/>
      <c r="CR18" s="506"/>
      <c r="CS18" s="507"/>
      <c r="CT18" s="391"/>
      <c r="CU18" s="392"/>
      <c r="CV18" s="392"/>
      <c r="CW18" s="392"/>
      <c r="CX18" s="392"/>
      <c r="CY18" s="392"/>
      <c r="CZ18" s="392"/>
      <c r="DA18" s="393"/>
      <c r="DB18" s="391"/>
      <c r="DC18" s="392"/>
      <c r="DD18" s="392"/>
      <c r="DE18" s="392"/>
      <c r="DF18" s="392"/>
      <c r="DG18" s="392"/>
      <c r="DH18" s="392"/>
      <c r="DI18" s="393"/>
    </row>
    <row r="19" spans="1:113" ht="18.75" customHeight="1" thickBot="1" x14ac:dyDescent="0.2">
      <c r="A19" s="175"/>
      <c r="B19" s="508" t="s">
        <v>158</v>
      </c>
      <c r="C19" s="437"/>
      <c r="D19" s="437"/>
      <c r="E19" s="509"/>
      <c r="F19" s="509"/>
      <c r="G19" s="509"/>
      <c r="H19" s="509"/>
      <c r="I19" s="509"/>
      <c r="J19" s="509"/>
      <c r="K19" s="509"/>
      <c r="L19" s="517">
        <v>6</v>
      </c>
      <c r="M19" s="517"/>
      <c r="N19" s="517"/>
      <c r="O19" s="517"/>
      <c r="P19" s="517"/>
      <c r="Q19" s="517"/>
      <c r="R19" s="518"/>
      <c r="S19" s="518"/>
      <c r="T19" s="518"/>
      <c r="U19" s="518"/>
      <c r="V19" s="519"/>
      <c r="W19" s="351"/>
      <c r="X19" s="352"/>
      <c r="Y19" s="352"/>
      <c r="Z19" s="352"/>
      <c r="AA19" s="352"/>
      <c r="AB19" s="352"/>
      <c r="AC19" s="526"/>
      <c r="AD19" s="526"/>
      <c r="AE19" s="526"/>
      <c r="AF19" s="526"/>
      <c r="AG19" s="526"/>
      <c r="AH19" s="526"/>
      <c r="AI19" s="526"/>
      <c r="AJ19" s="526"/>
      <c r="AK19" s="526"/>
      <c r="AL19" s="527"/>
      <c r="AM19" s="417"/>
      <c r="AN19" s="418"/>
      <c r="AO19" s="418"/>
      <c r="AP19" s="418"/>
      <c r="AQ19" s="418"/>
      <c r="AR19" s="418"/>
      <c r="AS19" s="418"/>
      <c r="AT19" s="419"/>
      <c r="AU19" s="420"/>
      <c r="AV19" s="421"/>
      <c r="AW19" s="421"/>
      <c r="AX19" s="421"/>
      <c r="AY19" s="422" t="s">
        <v>159</v>
      </c>
      <c r="AZ19" s="423"/>
      <c r="BA19" s="423"/>
      <c r="BB19" s="423"/>
      <c r="BC19" s="423"/>
      <c r="BD19" s="423"/>
      <c r="BE19" s="423"/>
      <c r="BF19" s="423"/>
      <c r="BG19" s="423"/>
      <c r="BH19" s="423"/>
      <c r="BI19" s="423"/>
      <c r="BJ19" s="423"/>
      <c r="BK19" s="423"/>
      <c r="BL19" s="423"/>
      <c r="BM19" s="424"/>
      <c r="BN19" s="425">
        <v>1908634</v>
      </c>
      <c r="BO19" s="426"/>
      <c r="BP19" s="426"/>
      <c r="BQ19" s="426"/>
      <c r="BR19" s="426"/>
      <c r="BS19" s="426"/>
      <c r="BT19" s="426"/>
      <c r="BU19" s="427"/>
      <c r="BV19" s="425">
        <v>1680452</v>
      </c>
      <c r="BW19" s="426"/>
      <c r="BX19" s="426"/>
      <c r="BY19" s="426"/>
      <c r="BZ19" s="426"/>
      <c r="CA19" s="426"/>
      <c r="CB19" s="426"/>
      <c r="CC19" s="427"/>
      <c r="CD19" s="184"/>
      <c r="CE19" s="506"/>
      <c r="CF19" s="506"/>
      <c r="CG19" s="506"/>
      <c r="CH19" s="506"/>
      <c r="CI19" s="506"/>
      <c r="CJ19" s="506"/>
      <c r="CK19" s="506"/>
      <c r="CL19" s="506"/>
      <c r="CM19" s="506"/>
      <c r="CN19" s="506"/>
      <c r="CO19" s="506"/>
      <c r="CP19" s="506"/>
      <c r="CQ19" s="506"/>
      <c r="CR19" s="506"/>
      <c r="CS19" s="507"/>
      <c r="CT19" s="391"/>
      <c r="CU19" s="392"/>
      <c r="CV19" s="392"/>
      <c r="CW19" s="392"/>
      <c r="CX19" s="392"/>
      <c r="CY19" s="392"/>
      <c r="CZ19" s="392"/>
      <c r="DA19" s="393"/>
      <c r="DB19" s="391"/>
      <c r="DC19" s="392"/>
      <c r="DD19" s="392"/>
      <c r="DE19" s="392"/>
      <c r="DF19" s="392"/>
      <c r="DG19" s="392"/>
      <c r="DH19" s="392"/>
      <c r="DI19" s="393"/>
    </row>
    <row r="20" spans="1:113" ht="18.75" customHeight="1" thickBot="1" x14ac:dyDescent="0.2">
      <c r="A20" s="175"/>
      <c r="B20" s="508" t="s">
        <v>160</v>
      </c>
      <c r="C20" s="437"/>
      <c r="D20" s="437"/>
      <c r="E20" s="509"/>
      <c r="F20" s="509"/>
      <c r="G20" s="509"/>
      <c r="H20" s="509"/>
      <c r="I20" s="509"/>
      <c r="J20" s="509"/>
      <c r="K20" s="509"/>
      <c r="L20" s="517">
        <v>549</v>
      </c>
      <c r="M20" s="517"/>
      <c r="N20" s="517"/>
      <c r="O20" s="517"/>
      <c r="P20" s="517"/>
      <c r="Q20" s="517"/>
      <c r="R20" s="518"/>
      <c r="S20" s="518"/>
      <c r="T20" s="518"/>
      <c r="U20" s="518"/>
      <c r="V20" s="519"/>
      <c r="W20" s="406"/>
      <c r="X20" s="407"/>
      <c r="Y20" s="407"/>
      <c r="Z20" s="407"/>
      <c r="AA20" s="407"/>
      <c r="AB20" s="407"/>
      <c r="AC20" s="520"/>
      <c r="AD20" s="520"/>
      <c r="AE20" s="520"/>
      <c r="AF20" s="520"/>
      <c r="AG20" s="520"/>
      <c r="AH20" s="520"/>
      <c r="AI20" s="520"/>
      <c r="AJ20" s="520"/>
      <c r="AK20" s="520"/>
      <c r="AL20" s="521"/>
      <c r="AM20" s="522"/>
      <c r="AN20" s="449"/>
      <c r="AO20" s="449"/>
      <c r="AP20" s="449"/>
      <c r="AQ20" s="449"/>
      <c r="AR20" s="449"/>
      <c r="AS20" s="449"/>
      <c r="AT20" s="450"/>
      <c r="AU20" s="523"/>
      <c r="AV20" s="524"/>
      <c r="AW20" s="524"/>
      <c r="AX20" s="525"/>
      <c r="AY20" s="422"/>
      <c r="AZ20" s="423"/>
      <c r="BA20" s="423"/>
      <c r="BB20" s="423"/>
      <c r="BC20" s="423"/>
      <c r="BD20" s="423"/>
      <c r="BE20" s="423"/>
      <c r="BF20" s="423"/>
      <c r="BG20" s="423"/>
      <c r="BH20" s="423"/>
      <c r="BI20" s="423"/>
      <c r="BJ20" s="423"/>
      <c r="BK20" s="423"/>
      <c r="BL20" s="423"/>
      <c r="BM20" s="424"/>
      <c r="BN20" s="425"/>
      <c r="BO20" s="426"/>
      <c r="BP20" s="426"/>
      <c r="BQ20" s="426"/>
      <c r="BR20" s="426"/>
      <c r="BS20" s="426"/>
      <c r="BT20" s="426"/>
      <c r="BU20" s="427"/>
      <c r="BV20" s="425"/>
      <c r="BW20" s="426"/>
      <c r="BX20" s="426"/>
      <c r="BY20" s="426"/>
      <c r="BZ20" s="426"/>
      <c r="CA20" s="426"/>
      <c r="CB20" s="426"/>
      <c r="CC20" s="427"/>
      <c r="CD20" s="184"/>
      <c r="CE20" s="506"/>
      <c r="CF20" s="506"/>
      <c r="CG20" s="506"/>
      <c r="CH20" s="506"/>
      <c r="CI20" s="506"/>
      <c r="CJ20" s="506"/>
      <c r="CK20" s="506"/>
      <c r="CL20" s="506"/>
      <c r="CM20" s="506"/>
      <c r="CN20" s="506"/>
      <c r="CO20" s="506"/>
      <c r="CP20" s="506"/>
      <c r="CQ20" s="506"/>
      <c r="CR20" s="506"/>
      <c r="CS20" s="507"/>
      <c r="CT20" s="391"/>
      <c r="CU20" s="392"/>
      <c r="CV20" s="392"/>
      <c r="CW20" s="392"/>
      <c r="CX20" s="392"/>
      <c r="CY20" s="392"/>
      <c r="CZ20" s="392"/>
      <c r="DA20" s="393"/>
      <c r="DB20" s="391"/>
      <c r="DC20" s="392"/>
      <c r="DD20" s="392"/>
      <c r="DE20" s="392"/>
      <c r="DF20" s="392"/>
      <c r="DG20" s="392"/>
      <c r="DH20" s="392"/>
      <c r="DI20" s="393"/>
    </row>
    <row r="21" spans="1:113" ht="18.75" customHeight="1" thickBot="1" x14ac:dyDescent="0.2">
      <c r="A21" s="175"/>
      <c r="B21" s="528" t="s">
        <v>161</v>
      </c>
      <c r="C21" s="529"/>
      <c r="D21" s="529"/>
      <c r="E21" s="529"/>
      <c r="F21" s="529"/>
      <c r="G21" s="529"/>
      <c r="H21" s="529"/>
      <c r="I21" s="529"/>
      <c r="J21" s="529"/>
      <c r="K21" s="529"/>
      <c r="L21" s="529"/>
      <c r="M21" s="529"/>
      <c r="N21" s="529"/>
      <c r="O21" s="529"/>
      <c r="P21" s="529"/>
      <c r="Q21" s="529"/>
      <c r="R21" s="529"/>
      <c r="S21" s="529"/>
      <c r="T21" s="529"/>
      <c r="U21" s="529"/>
      <c r="V21" s="529"/>
      <c r="W21" s="529"/>
      <c r="X21" s="529"/>
      <c r="Y21" s="529"/>
      <c r="Z21" s="529"/>
      <c r="AA21" s="529"/>
      <c r="AB21" s="529"/>
      <c r="AC21" s="529"/>
      <c r="AD21" s="529"/>
      <c r="AE21" s="529"/>
      <c r="AF21" s="529"/>
      <c r="AG21" s="529"/>
      <c r="AH21" s="529"/>
      <c r="AI21" s="529"/>
      <c r="AJ21" s="529"/>
      <c r="AK21" s="529"/>
      <c r="AL21" s="529"/>
      <c r="AM21" s="529"/>
      <c r="AN21" s="529"/>
      <c r="AO21" s="529"/>
      <c r="AP21" s="529"/>
      <c r="AQ21" s="529"/>
      <c r="AR21" s="529"/>
      <c r="AS21" s="529"/>
      <c r="AT21" s="529"/>
      <c r="AU21" s="529"/>
      <c r="AV21" s="529"/>
      <c r="AW21" s="529"/>
      <c r="AX21" s="530"/>
      <c r="AY21" s="531"/>
      <c r="AZ21" s="532"/>
      <c r="BA21" s="532"/>
      <c r="BB21" s="532"/>
      <c r="BC21" s="532"/>
      <c r="BD21" s="532"/>
      <c r="BE21" s="532"/>
      <c r="BF21" s="532"/>
      <c r="BG21" s="532"/>
      <c r="BH21" s="532"/>
      <c r="BI21" s="532"/>
      <c r="BJ21" s="532"/>
      <c r="BK21" s="532"/>
      <c r="BL21" s="532"/>
      <c r="BM21" s="533"/>
      <c r="BN21" s="534"/>
      <c r="BO21" s="535"/>
      <c r="BP21" s="535"/>
      <c r="BQ21" s="535"/>
      <c r="BR21" s="535"/>
      <c r="BS21" s="535"/>
      <c r="BT21" s="535"/>
      <c r="BU21" s="536"/>
      <c r="BV21" s="534"/>
      <c r="BW21" s="535"/>
      <c r="BX21" s="535"/>
      <c r="BY21" s="535"/>
      <c r="BZ21" s="535"/>
      <c r="CA21" s="535"/>
      <c r="CB21" s="535"/>
      <c r="CC21" s="536"/>
      <c r="CD21" s="184"/>
      <c r="CE21" s="506"/>
      <c r="CF21" s="506"/>
      <c r="CG21" s="506"/>
      <c r="CH21" s="506"/>
      <c r="CI21" s="506"/>
      <c r="CJ21" s="506"/>
      <c r="CK21" s="506"/>
      <c r="CL21" s="506"/>
      <c r="CM21" s="506"/>
      <c r="CN21" s="506"/>
      <c r="CO21" s="506"/>
      <c r="CP21" s="506"/>
      <c r="CQ21" s="506"/>
      <c r="CR21" s="506"/>
      <c r="CS21" s="507"/>
      <c r="CT21" s="391"/>
      <c r="CU21" s="392"/>
      <c r="CV21" s="392"/>
      <c r="CW21" s="392"/>
      <c r="CX21" s="392"/>
      <c r="CY21" s="392"/>
      <c r="CZ21" s="392"/>
      <c r="DA21" s="393"/>
      <c r="DB21" s="391"/>
      <c r="DC21" s="392"/>
      <c r="DD21" s="392"/>
      <c r="DE21" s="392"/>
      <c r="DF21" s="392"/>
      <c r="DG21" s="392"/>
      <c r="DH21" s="392"/>
      <c r="DI21" s="393"/>
    </row>
    <row r="22" spans="1:113" ht="18.75" customHeight="1" x14ac:dyDescent="0.15">
      <c r="A22" s="175"/>
      <c r="B22" s="537" t="s">
        <v>162</v>
      </c>
      <c r="C22" s="538"/>
      <c r="D22" s="539"/>
      <c r="E22" s="400" t="s">
        <v>1</v>
      </c>
      <c r="F22" s="405"/>
      <c r="G22" s="405"/>
      <c r="H22" s="405"/>
      <c r="I22" s="405"/>
      <c r="J22" s="405"/>
      <c r="K22" s="395"/>
      <c r="L22" s="400" t="s">
        <v>163</v>
      </c>
      <c r="M22" s="405"/>
      <c r="N22" s="405"/>
      <c r="O22" s="405"/>
      <c r="P22" s="395"/>
      <c r="Q22" s="546" t="s">
        <v>164</v>
      </c>
      <c r="R22" s="547"/>
      <c r="S22" s="547"/>
      <c r="T22" s="547"/>
      <c r="U22" s="547"/>
      <c r="V22" s="548"/>
      <c r="W22" s="552" t="s">
        <v>165</v>
      </c>
      <c r="X22" s="538"/>
      <c r="Y22" s="539"/>
      <c r="Z22" s="400" t="s">
        <v>1</v>
      </c>
      <c r="AA22" s="405"/>
      <c r="AB22" s="405"/>
      <c r="AC22" s="405"/>
      <c r="AD22" s="405"/>
      <c r="AE22" s="405"/>
      <c r="AF22" s="405"/>
      <c r="AG22" s="395"/>
      <c r="AH22" s="557" t="s">
        <v>166</v>
      </c>
      <c r="AI22" s="405"/>
      <c r="AJ22" s="405"/>
      <c r="AK22" s="405"/>
      <c r="AL22" s="395"/>
      <c r="AM22" s="557" t="s">
        <v>167</v>
      </c>
      <c r="AN22" s="558"/>
      <c r="AO22" s="558"/>
      <c r="AP22" s="558"/>
      <c r="AQ22" s="558"/>
      <c r="AR22" s="559"/>
      <c r="AS22" s="546" t="s">
        <v>164</v>
      </c>
      <c r="AT22" s="547"/>
      <c r="AU22" s="547"/>
      <c r="AV22" s="547"/>
      <c r="AW22" s="547"/>
      <c r="AX22" s="563"/>
      <c r="AY22" s="354" t="s">
        <v>168</v>
      </c>
      <c r="AZ22" s="355"/>
      <c r="BA22" s="355"/>
      <c r="BB22" s="355"/>
      <c r="BC22" s="355"/>
      <c r="BD22" s="355"/>
      <c r="BE22" s="355"/>
      <c r="BF22" s="355"/>
      <c r="BG22" s="355"/>
      <c r="BH22" s="355"/>
      <c r="BI22" s="355"/>
      <c r="BJ22" s="355"/>
      <c r="BK22" s="355"/>
      <c r="BL22" s="355"/>
      <c r="BM22" s="356"/>
      <c r="BN22" s="357">
        <v>2428839</v>
      </c>
      <c r="BO22" s="358"/>
      <c r="BP22" s="358"/>
      <c r="BQ22" s="358"/>
      <c r="BR22" s="358"/>
      <c r="BS22" s="358"/>
      <c r="BT22" s="358"/>
      <c r="BU22" s="359"/>
      <c r="BV22" s="357">
        <v>2449579</v>
      </c>
      <c r="BW22" s="358"/>
      <c r="BX22" s="358"/>
      <c r="BY22" s="358"/>
      <c r="BZ22" s="358"/>
      <c r="CA22" s="358"/>
      <c r="CB22" s="358"/>
      <c r="CC22" s="359"/>
      <c r="CD22" s="184"/>
      <c r="CE22" s="506"/>
      <c r="CF22" s="506"/>
      <c r="CG22" s="506"/>
      <c r="CH22" s="506"/>
      <c r="CI22" s="506"/>
      <c r="CJ22" s="506"/>
      <c r="CK22" s="506"/>
      <c r="CL22" s="506"/>
      <c r="CM22" s="506"/>
      <c r="CN22" s="506"/>
      <c r="CO22" s="506"/>
      <c r="CP22" s="506"/>
      <c r="CQ22" s="506"/>
      <c r="CR22" s="506"/>
      <c r="CS22" s="507"/>
      <c r="CT22" s="391"/>
      <c r="CU22" s="392"/>
      <c r="CV22" s="392"/>
      <c r="CW22" s="392"/>
      <c r="CX22" s="392"/>
      <c r="CY22" s="392"/>
      <c r="CZ22" s="392"/>
      <c r="DA22" s="393"/>
      <c r="DB22" s="391"/>
      <c r="DC22" s="392"/>
      <c r="DD22" s="392"/>
      <c r="DE22" s="392"/>
      <c r="DF22" s="392"/>
      <c r="DG22" s="392"/>
      <c r="DH22" s="392"/>
      <c r="DI22" s="393"/>
    </row>
    <row r="23" spans="1:113" ht="18.75" customHeight="1" x14ac:dyDescent="0.15">
      <c r="A23" s="175"/>
      <c r="B23" s="540"/>
      <c r="C23" s="541"/>
      <c r="D23" s="542"/>
      <c r="E23" s="380"/>
      <c r="F23" s="385"/>
      <c r="G23" s="385"/>
      <c r="H23" s="385"/>
      <c r="I23" s="385"/>
      <c r="J23" s="385"/>
      <c r="K23" s="374"/>
      <c r="L23" s="380"/>
      <c r="M23" s="385"/>
      <c r="N23" s="385"/>
      <c r="O23" s="385"/>
      <c r="P23" s="374"/>
      <c r="Q23" s="549"/>
      <c r="R23" s="550"/>
      <c r="S23" s="550"/>
      <c r="T23" s="550"/>
      <c r="U23" s="550"/>
      <c r="V23" s="551"/>
      <c r="W23" s="553"/>
      <c r="X23" s="541"/>
      <c r="Y23" s="542"/>
      <c r="Z23" s="380"/>
      <c r="AA23" s="385"/>
      <c r="AB23" s="385"/>
      <c r="AC23" s="385"/>
      <c r="AD23" s="385"/>
      <c r="AE23" s="385"/>
      <c r="AF23" s="385"/>
      <c r="AG23" s="374"/>
      <c r="AH23" s="380"/>
      <c r="AI23" s="385"/>
      <c r="AJ23" s="385"/>
      <c r="AK23" s="385"/>
      <c r="AL23" s="374"/>
      <c r="AM23" s="560"/>
      <c r="AN23" s="561"/>
      <c r="AO23" s="561"/>
      <c r="AP23" s="561"/>
      <c r="AQ23" s="561"/>
      <c r="AR23" s="562"/>
      <c r="AS23" s="549"/>
      <c r="AT23" s="550"/>
      <c r="AU23" s="550"/>
      <c r="AV23" s="550"/>
      <c r="AW23" s="550"/>
      <c r="AX23" s="564"/>
      <c r="AY23" s="422" t="s">
        <v>169</v>
      </c>
      <c r="AZ23" s="423"/>
      <c r="BA23" s="423"/>
      <c r="BB23" s="423"/>
      <c r="BC23" s="423"/>
      <c r="BD23" s="423"/>
      <c r="BE23" s="423"/>
      <c r="BF23" s="423"/>
      <c r="BG23" s="423"/>
      <c r="BH23" s="423"/>
      <c r="BI23" s="423"/>
      <c r="BJ23" s="423"/>
      <c r="BK23" s="423"/>
      <c r="BL23" s="423"/>
      <c r="BM23" s="424"/>
      <c r="BN23" s="425">
        <v>2362239</v>
      </c>
      <c r="BO23" s="426"/>
      <c r="BP23" s="426"/>
      <c r="BQ23" s="426"/>
      <c r="BR23" s="426"/>
      <c r="BS23" s="426"/>
      <c r="BT23" s="426"/>
      <c r="BU23" s="427"/>
      <c r="BV23" s="425">
        <v>2366679</v>
      </c>
      <c r="BW23" s="426"/>
      <c r="BX23" s="426"/>
      <c r="BY23" s="426"/>
      <c r="BZ23" s="426"/>
      <c r="CA23" s="426"/>
      <c r="CB23" s="426"/>
      <c r="CC23" s="427"/>
      <c r="CD23" s="184"/>
      <c r="CE23" s="506"/>
      <c r="CF23" s="506"/>
      <c r="CG23" s="506"/>
      <c r="CH23" s="506"/>
      <c r="CI23" s="506"/>
      <c r="CJ23" s="506"/>
      <c r="CK23" s="506"/>
      <c r="CL23" s="506"/>
      <c r="CM23" s="506"/>
      <c r="CN23" s="506"/>
      <c r="CO23" s="506"/>
      <c r="CP23" s="506"/>
      <c r="CQ23" s="506"/>
      <c r="CR23" s="506"/>
      <c r="CS23" s="507"/>
      <c r="CT23" s="391"/>
      <c r="CU23" s="392"/>
      <c r="CV23" s="392"/>
      <c r="CW23" s="392"/>
      <c r="CX23" s="392"/>
      <c r="CY23" s="392"/>
      <c r="CZ23" s="392"/>
      <c r="DA23" s="393"/>
      <c r="DB23" s="391"/>
      <c r="DC23" s="392"/>
      <c r="DD23" s="392"/>
      <c r="DE23" s="392"/>
      <c r="DF23" s="392"/>
      <c r="DG23" s="392"/>
      <c r="DH23" s="392"/>
      <c r="DI23" s="393"/>
    </row>
    <row r="24" spans="1:113" ht="18.75" customHeight="1" thickBot="1" x14ac:dyDescent="0.2">
      <c r="A24" s="175"/>
      <c r="B24" s="540"/>
      <c r="C24" s="541"/>
      <c r="D24" s="542"/>
      <c r="E24" s="444" t="s">
        <v>170</v>
      </c>
      <c r="F24" s="418"/>
      <c r="G24" s="418"/>
      <c r="H24" s="418"/>
      <c r="I24" s="418"/>
      <c r="J24" s="418"/>
      <c r="K24" s="419"/>
      <c r="L24" s="445">
        <v>1</v>
      </c>
      <c r="M24" s="446"/>
      <c r="N24" s="446"/>
      <c r="O24" s="446"/>
      <c r="P24" s="488"/>
      <c r="Q24" s="445">
        <v>6980</v>
      </c>
      <c r="R24" s="446"/>
      <c r="S24" s="446"/>
      <c r="T24" s="446"/>
      <c r="U24" s="446"/>
      <c r="V24" s="488"/>
      <c r="W24" s="553"/>
      <c r="X24" s="541"/>
      <c r="Y24" s="542"/>
      <c r="Z24" s="444" t="s">
        <v>171</v>
      </c>
      <c r="AA24" s="418"/>
      <c r="AB24" s="418"/>
      <c r="AC24" s="418"/>
      <c r="AD24" s="418"/>
      <c r="AE24" s="418"/>
      <c r="AF24" s="418"/>
      <c r="AG24" s="419"/>
      <c r="AH24" s="445">
        <v>45</v>
      </c>
      <c r="AI24" s="446"/>
      <c r="AJ24" s="446"/>
      <c r="AK24" s="446"/>
      <c r="AL24" s="488"/>
      <c r="AM24" s="445">
        <v>139050</v>
      </c>
      <c r="AN24" s="446"/>
      <c r="AO24" s="446"/>
      <c r="AP24" s="446"/>
      <c r="AQ24" s="446"/>
      <c r="AR24" s="488"/>
      <c r="AS24" s="445">
        <v>3090</v>
      </c>
      <c r="AT24" s="446"/>
      <c r="AU24" s="446"/>
      <c r="AV24" s="446"/>
      <c r="AW24" s="446"/>
      <c r="AX24" s="447"/>
      <c r="AY24" s="531" t="s">
        <v>172</v>
      </c>
      <c r="AZ24" s="532"/>
      <c r="BA24" s="532"/>
      <c r="BB24" s="532"/>
      <c r="BC24" s="532"/>
      <c r="BD24" s="532"/>
      <c r="BE24" s="532"/>
      <c r="BF24" s="532"/>
      <c r="BG24" s="532"/>
      <c r="BH24" s="532"/>
      <c r="BI24" s="532"/>
      <c r="BJ24" s="532"/>
      <c r="BK24" s="532"/>
      <c r="BL24" s="532"/>
      <c r="BM24" s="533"/>
      <c r="BN24" s="425">
        <v>2428839</v>
      </c>
      <c r="BO24" s="426"/>
      <c r="BP24" s="426"/>
      <c r="BQ24" s="426"/>
      <c r="BR24" s="426"/>
      <c r="BS24" s="426"/>
      <c r="BT24" s="426"/>
      <c r="BU24" s="427"/>
      <c r="BV24" s="425">
        <v>2449579</v>
      </c>
      <c r="BW24" s="426"/>
      <c r="BX24" s="426"/>
      <c r="BY24" s="426"/>
      <c r="BZ24" s="426"/>
      <c r="CA24" s="426"/>
      <c r="CB24" s="426"/>
      <c r="CC24" s="427"/>
      <c r="CD24" s="184"/>
      <c r="CE24" s="506"/>
      <c r="CF24" s="506"/>
      <c r="CG24" s="506"/>
      <c r="CH24" s="506"/>
      <c r="CI24" s="506"/>
      <c r="CJ24" s="506"/>
      <c r="CK24" s="506"/>
      <c r="CL24" s="506"/>
      <c r="CM24" s="506"/>
      <c r="CN24" s="506"/>
      <c r="CO24" s="506"/>
      <c r="CP24" s="506"/>
      <c r="CQ24" s="506"/>
      <c r="CR24" s="506"/>
      <c r="CS24" s="507"/>
      <c r="CT24" s="391"/>
      <c r="CU24" s="392"/>
      <c r="CV24" s="392"/>
      <c r="CW24" s="392"/>
      <c r="CX24" s="392"/>
      <c r="CY24" s="392"/>
      <c r="CZ24" s="392"/>
      <c r="DA24" s="393"/>
      <c r="DB24" s="391"/>
      <c r="DC24" s="392"/>
      <c r="DD24" s="392"/>
      <c r="DE24" s="392"/>
      <c r="DF24" s="392"/>
      <c r="DG24" s="392"/>
      <c r="DH24" s="392"/>
      <c r="DI24" s="393"/>
    </row>
    <row r="25" spans="1:113" ht="18.75" customHeight="1" x14ac:dyDescent="0.15">
      <c r="A25" s="175"/>
      <c r="B25" s="540"/>
      <c r="C25" s="541"/>
      <c r="D25" s="542"/>
      <c r="E25" s="444" t="s">
        <v>173</v>
      </c>
      <c r="F25" s="418"/>
      <c r="G25" s="418"/>
      <c r="H25" s="418"/>
      <c r="I25" s="418"/>
      <c r="J25" s="418"/>
      <c r="K25" s="419"/>
      <c r="L25" s="445">
        <v>2</v>
      </c>
      <c r="M25" s="446"/>
      <c r="N25" s="446"/>
      <c r="O25" s="446"/>
      <c r="P25" s="488"/>
      <c r="Q25" s="445">
        <v>6070</v>
      </c>
      <c r="R25" s="446"/>
      <c r="S25" s="446"/>
      <c r="T25" s="446"/>
      <c r="U25" s="446"/>
      <c r="V25" s="488"/>
      <c r="W25" s="553"/>
      <c r="X25" s="541"/>
      <c r="Y25" s="542"/>
      <c r="Z25" s="444" t="s">
        <v>174</v>
      </c>
      <c r="AA25" s="418"/>
      <c r="AB25" s="418"/>
      <c r="AC25" s="418"/>
      <c r="AD25" s="418"/>
      <c r="AE25" s="418"/>
      <c r="AF25" s="418"/>
      <c r="AG25" s="419"/>
      <c r="AH25" s="445" t="s">
        <v>175</v>
      </c>
      <c r="AI25" s="446"/>
      <c r="AJ25" s="446"/>
      <c r="AK25" s="446"/>
      <c r="AL25" s="488"/>
      <c r="AM25" s="445" t="s">
        <v>131</v>
      </c>
      <c r="AN25" s="446"/>
      <c r="AO25" s="446"/>
      <c r="AP25" s="446"/>
      <c r="AQ25" s="446"/>
      <c r="AR25" s="488"/>
      <c r="AS25" s="445" t="s">
        <v>131</v>
      </c>
      <c r="AT25" s="446"/>
      <c r="AU25" s="446"/>
      <c r="AV25" s="446"/>
      <c r="AW25" s="446"/>
      <c r="AX25" s="447"/>
      <c r="AY25" s="354" t="s">
        <v>176</v>
      </c>
      <c r="AZ25" s="355"/>
      <c r="BA25" s="355"/>
      <c r="BB25" s="355"/>
      <c r="BC25" s="355"/>
      <c r="BD25" s="355"/>
      <c r="BE25" s="355"/>
      <c r="BF25" s="355"/>
      <c r="BG25" s="355"/>
      <c r="BH25" s="355"/>
      <c r="BI25" s="355"/>
      <c r="BJ25" s="355"/>
      <c r="BK25" s="355"/>
      <c r="BL25" s="355"/>
      <c r="BM25" s="356"/>
      <c r="BN25" s="357">
        <v>2437</v>
      </c>
      <c r="BO25" s="358"/>
      <c r="BP25" s="358"/>
      <c r="BQ25" s="358"/>
      <c r="BR25" s="358"/>
      <c r="BS25" s="358"/>
      <c r="BT25" s="358"/>
      <c r="BU25" s="359"/>
      <c r="BV25" s="357" t="s">
        <v>175</v>
      </c>
      <c r="BW25" s="358"/>
      <c r="BX25" s="358"/>
      <c r="BY25" s="358"/>
      <c r="BZ25" s="358"/>
      <c r="CA25" s="358"/>
      <c r="CB25" s="358"/>
      <c r="CC25" s="359"/>
      <c r="CD25" s="184"/>
      <c r="CE25" s="506"/>
      <c r="CF25" s="506"/>
      <c r="CG25" s="506"/>
      <c r="CH25" s="506"/>
      <c r="CI25" s="506"/>
      <c r="CJ25" s="506"/>
      <c r="CK25" s="506"/>
      <c r="CL25" s="506"/>
      <c r="CM25" s="506"/>
      <c r="CN25" s="506"/>
      <c r="CO25" s="506"/>
      <c r="CP25" s="506"/>
      <c r="CQ25" s="506"/>
      <c r="CR25" s="506"/>
      <c r="CS25" s="507"/>
      <c r="CT25" s="391"/>
      <c r="CU25" s="392"/>
      <c r="CV25" s="392"/>
      <c r="CW25" s="392"/>
      <c r="CX25" s="392"/>
      <c r="CY25" s="392"/>
      <c r="CZ25" s="392"/>
      <c r="DA25" s="393"/>
      <c r="DB25" s="391"/>
      <c r="DC25" s="392"/>
      <c r="DD25" s="392"/>
      <c r="DE25" s="392"/>
      <c r="DF25" s="392"/>
      <c r="DG25" s="392"/>
      <c r="DH25" s="392"/>
      <c r="DI25" s="393"/>
    </row>
    <row r="26" spans="1:113" ht="18.75" customHeight="1" x14ac:dyDescent="0.15">
      <c r="A26" s="175"/>
      <c r="B26" s="540"/>
      <c r="C26" s="541"/>
      <c r="D26" s="542"/>
      <c r="E26" s="444" t="s">
        <v>177</v>
      </c>
      <c r="F26" s="418"/>
      <c r="G26" s="418"/>
      <c r="H26" s="418"/>
      <c r="I26" s="418"/>
      <c r="J26" s="418"/>
      <c r="K26" s="419"/>
      <c r="L26" s="445">
        <v>1</v>
      </c>
      <c r="M26" s="446"/>
      <c r="N26" s="446"/>
      <c r="O26" s="446"/>
      <c r="P26" s="488"/>
      <c r="Q26" s="445">
        <v>5680</v>
      </c>
      <c r="R26" s="446"/>
      <c r="S26" s="446"/>
      <c r="T26" s="446"/>
      <c r="U26" s="446"/>
      <c r="V26" s="488"/>
      <c r="W26" s="553"/>
      <c r="X26" s="541"/>
      <c r="Y26" s="542"/>
      <c r="Z26" s="444" t="s">
        <v>178</v>
      </c>
      <c r="AA26" s="565"/>
      <c r="AB26" s="565"/>
      <c r="AC26" s="565"/>
      <c r="AD26" s="565"/>
      <c r="AE26" s="565"/>
      <c r="AF26" s="565"/>
      <c r="AG26" s="566"/>
      <c r="AH26" s="445">
        <v>2</v>
      </c>
      <c r="AI26" s="446"/>
      <c r="AJ26" s="446"/>
      <c r="AK26" s="446"/>
      <c r="AL26" s="488"/>
      <c r="AM26" s="445" t="s">
        <v>179</v>
      </c>
      <c r="AN26" s="446"/>
      <c r="AO26" s="446"/>
      <c r="AP26" s="446"/>
      <c r="AQ26" s="446"/>
      <c r="AR26" s="488"/>
      <c r="AS26" s="445" t="s">
        <v>179</v>
      </c>
      <c r="AT26" s="446"/>
      <c r="AU26" s="446"/>
      <c r="AV26" s="446"/>
      <c r="AW26" s="446"/>
      <c r="AX26" s="447"/>
      <c r="AY26" s="428" t="s">
        <v>180</v>
      </c>
      <c r="AZ26" s="429"/>
      <c r="BA26" s="429"/>
      <c r="BB26" s="429"/>
      <c r="BC26" s="429"/>
      <c r="BD26" s="429"/>
      <c r="BE26" s="429"/>
      <c r="BF26" s="429"/>
      <c r="BG26" s="429"/>
      <c r="BH26" s="429"/>
      <c r="BI26" s="429"/>
      <c r="BJ26" s="429"/>
      <c r="BK26" s="429"/>
      <c r="BL26" s="429"/>
      <c r="BM26" s="430"/>
      <c r="BN26" s="425" t="s">
        <v>131</v>
      </c>
      <c r="BO26" s="426"/>
      <c r="BP26" s="426"/>
      <c r="BQ26" s="426"/>
      <c r="BR26" s="426"/>
      <c r="BS26" s="426"/>
      <c r="BT26" s="426"/>
      <c r="BU26" s="427"/>
      <c r="BV26" s="425" t="s">
        <v>131</v>
      </c>
      <c r="BW26" s="426"/>
      <c r="BX26" s="426"/>
      <c r="BY26" s="426"/>
      <c r="BZ26" s="426"/>
      <c r="CA26" s="426"/>
      <c r="CB26" s="426"/>
      <c r="CC26" s="427"/>
      <c r="CD26" s="184"/>
      <c r="CE26" s="506"/>
      <c r="CF26" s="506"/>
      <c r="CG26" s="506"/>
      <c r="CH26" s="506"/>
      <c r="CI26" s="506"/>
      <c r="CJ26" s="506"/>
      <c r="CK26" s="506"/>
      <c r="CL26" s="506"/>
      <c r="CM26" s="506"/>
      <c r="CN26" s="506"/>
      <c r="CO26" s="506"/>
      <c r="CP26" s="506"/>
      <c r="CQ26" s="506"/>
      <c r="CR26" s="506"/>
      <c r="CS26" s="507"/>
      <c r="CT26" s="391"/>
      <c r="CU26" s="392"/>
      <c r="CV26" s="392"/>
      <c r="CW26" s="392"/>
      <c r="CX26" s="392"/>
      <c r="CY26" s="392"/>
      <c r="CZ26" s="392"/>
      <c r="DA26" s="393"/>
      <c r="DB26" s="391"/>
      <c r="DC26" s="392"/>
      <c r="DD26" s="392"/>
      <c r="DE26" s="392"/>
      <c r="DF26" s="392"/>
      <c r="DG26" s="392"/>
      <c r="DH26" s="392"/>
      <c r="DI26" s="393"/>
    </row>
    <row r="27" spans="1:113" ht="18.75" customHeight="1" thickBot="1" x14ac:dyDescent="0.2">
      <c r="A27" s="175"/>
      <c r="B27" s="540"/>
      <c r="C27" s="541"/>
      <c r="D27" s="542"/>
      <c r="E27" s="444" t="s">
        <v>181</v>
      </c>
      <c r="F27" s="418"/>
      <c r="G27" s="418"/>
      <c r="H27" s="418"/>
      <c r="I27" s="418"/>
      <c r="J27" s="418"/>
      <c r="K27" s="419"/>
      <c r="L27" s="445">
        <v>1</v>
      </c>
      <c r="M27" s="446"/>
      <c r="N27" s="446"/>
      <c r="O27" s="446"/>
      <c r="P27" s="488"/>
      <c r="Q27" s="445">
        <v>3000</v>
      </c>
      <c r="R27" s="446"/>
      <c r="S27" s="446"/>
      <c r="T27" s="446"/>
      <c r="U27" s="446"/>
      <c r="V27" s="488"/>
      <c r="W27" s="553"/>
      <c r="X27" s="541"/>
      <c r="Y27" s="542"/>
      <c r="Z27" s="444" t="s">
        <v>182</v>
      </c>
      <c r="AA27" s="418"/>
      <c r="AB27" s="418"/>
      <c r="AC27" s="418"/>
      <c r="AD27" s="418"/>
      <c r="AE27" s="418"/>
      <c r="AF27" s="418"/>
      <c r="AG27" s="419"/>
      <c r="AH27" s="445" t="s">
        <v>175</v>
      </c>
      <c r="AI27" s="446"/>
      <c r="AJ27" s="446"/>
      <c r="AK27" s="446"/>
      <c r="AL27" s="488"/>
      <c r="AM27" s="445" t="s">
        <v>131</v>
      </c>
      <c r="AN27" s="446"/>
      <c r="AO27" s="446"/>
      <c r="AP27" s="446"/>
      <c r="AQ27" s="446"/>
      <c r="AR27" s="488"/>
      <c r="AS27" s="445" t="s">
        <v>131</v>
      </c>
      <c r="AT27" s="446"/>
      <c r="AU27" s="446"/>
      <c r="AV27" s="446"/>
      <c r="AW27" s="446"/>
      <c r="AX27" s="447"/>
      <c r="AY27" s="489" t="s">
        <v>183</v>
      </c>
      <c r="AZ27" s="490"/>
      <c r="BA27" s="490"/>
      <c r="BB27" s="490"/>
      <c r="BC27" s="490"/>
      <c r="BD27" s="490"/>
      <c r="BE27" s="490"/>
      <c r="BF27" s="490"/>
      <c r="BG27" s="490"/>
      <c r="BH27" s="490"/>
      <c r="BI27" s="490"/>
      <c r="BJ27" s="490"/>
      <c r="BK27" s="490"/>
      <c r="BL27" s="490"/>
      <c r="BM27" s="491"/>
      <c r="BN27" s="534">
        <v>575000</v>
      </c>
      <c r="BO27" s="535"/>
      <c r="BP27" s="535"/>
      <c r="BQ27" s="535"/>
      <c r="BR27" s="535"/>
      <c r="BS27" s="535"/>
      <c r="BT27" s="535"/>
      <c r="BU27" s="536"/>
      <c r="BV27" s="534">
        <v>575000</v>
      </c>
      <c r="BW27" s="535"/>
      <c r="BX27" s="535"/>
      <c r="BY27" s="535"/>
      <c r="BZ27" s="535"/>
      <c r="CA27" s="535"/>
      <c r="CB27" s="535"/>
      <c r="CC27" s="536"/>
      <c r="CD27" s="178"/>
      <c r="CE27" s="506"/>
      <c r="CF27" s="506"/>
      <c r="CG27" s="506"/>
      <c r="CH27" s="506"/>
      <c r="CI27" s="506"/>
      <c r="CJ27" s="506"/>
      <c r="CK27" s="506"/>
      <c r="CL27" s="506"/>
      <c r="CM27" s="506"/>
      <c r="CN27" s="506"/>
      <c r="CO27" s="506"/>
      <c r="CP27" s="506"/>
      <c r="CQ27" s="506"/>
      <c r="CR27" s="506"/>
      <c r="CS27" s="507"/>
      <c r="CT27" s="391"/>
      <c r="CU27" s="392"/>
      <c r="CV27" s="392"/>
      <c r="CW27" s="392"/>
      <c r="CX27" s="392"/>
      <c r="CY27" s="392"/>
      <c r="CZ27" s="392"/>
      <c r="DA27" s="393"/>
      <c r="DB27" s="391"/>
      <c r="DC27" s="392"/>
      <c r="DD27" s="392"/>
      <c r="DE27" s="392"/>
      <c r="DF27" s="392"/>
      <c r="DG27" s="392"/>
      <c r="DH27" s="392"/>
      <c r="DI27" s="393"/>
    </row>
    <row r="28" spans="1:113" ht="18.75" customHeight="1" x14ac:dyDescent="0.15">
      <c r="A28" s="175"/>
      <c r="B28" s="540"/>
      <c r="C28" s="541"/>
      <c r="D28" s="542"/>
      <c r="E28" s="444" t="s">
        <v>184</v>
      </c>
      <c r="F28" s="418"/>
      <c r="G28" s="418"/>
      <c r="H28" s="418"/>
      <c r="I28" s="418"/>
      <c r="J28" s="418"/>
      <c r="K28" s="419"/>
      <c r="L28" s="445">
        <v>1</v>
      </c>
      <c r="M28" s="446"/>
      <c r="N28" s="446"/>
      <c r="O28" s="446"/>
      <c r="P28" s="488"/>
      <c r="Q28" s="445">
        <v>2400</v>
      </c>
      <c r="R28" s="446"/>
      <c r="S28" s="446"/>
      <c r="T28" s="446"/>
      <c r="U28" s="446"/>
      <c r="V28" s="488"/>
      <c r="W28" s="553"/>
      <c r="X28" s="541"/>
      <c r="Y28" s="542"/>
      <c r="Z28" s="444" t="s">
        <v>185</v>
      </c>
      <c r="AA28" s="418"/>
      <c r="AB28" s="418"/>
      <c r="AC28" s="418"/>
      <c r="AD28" s="418"/>
      <c r="AE28" s="418"/>
      <c r="AF28" s="418"/>
      <c r="AG28" s="419"/>
      <c r="AH28" s="445" t="s">
        <v>175</v>
      </c>
      <c r="AI28" s="446"/>
      <c r="AJ28" s="446"/>
      <c r="AK28" s="446"/>
      <c r="AL28" s="488"/>
      <c r="AM28" s="445" t="s">
        <v>175</v>
      </c>
      <c r="AN28" s="446"/>
      <c r="AO28" s="446"/>
      <c r="AP28" s="446"/>
      <c r="AQ28" s="446"/>
      <c r="AR28" s="488"/>
      <c r="AS28" s="445" t="s">
        <v>131</v>
      </c>
      <c r="AT28" s="446"/>
      <c r="AU28" s="446"/>
      <c r="AV28" s="446"/>
      <c r="AW28" s="446"/>
      <c r="AX28" s="447"/>
      <c r="AY28" s="567" t="s">
        <v>186</v>
      </c>
      <c r="AZ28" s="568"/>
      <c r="BA28" s="568"/>
      <c r="BB28" s="569"/>
      <c r="BC28" s="354" t="s">
        <v>50</v>
      </c>
      <c r="BD28" s="355"/>
      <c r="BE28" s="355"/>
      <c r="BF28" s="355"/>
      <c r="BG28" s="355"/>
      <c r="BH28" s="355"/>
      <c r="BI28" s="355"/>
      <c r="BJ28" s="355"/>
      <c r="BK28" s="355"/>
      <c r="BL28" s="355"/>
      <c r="BM28" s="356"/>
      <c r="BN28" s="357">
        <v>785845</v>
      </c>
      <c r="BO28" s="358"/>
      <c r="BP28" s="358"/>
      <c r="BQ28" s="358"/>
      <c r="BR28" s="358"/>
      <c r="BS28" s="358"/>
      <c r="BT28" s="358"/>
      <c r="BU28" s="359"/>
      <c r="BV28" s="357">
        <v>642585</v>
      </c>
      <c r="BW28" s="358"/>
      <c r="BX28" s="358"/>
      <c r="BY28" s="358"/>
      <c r="BZ28" s="358"/>
      <c r="CA28" s="358"/>
      <c r="CB28" s="358"/>
      <c r="CC28" s="359"/>
      <c r="CD28" s="184"/>
      <c r="CE28" s="506"/>
      <c r="CF28" s="506"/>
      <c r="CG28" s="506"/>
      <c r="CH28" s="506"/>
      <c r="CI28" s="506"/>
      <c r="CJ28" s="506"/>
      <c r="CK28" s="506"/>
      <c r="CL28" s="506"/>
      <c r="CM28" s="506"/>
      <c r="CN28" s="506"/>
      <c r="CO28" s="506"/>
      <c r="CP28" s="506"/>
      <c r="CQ28" s="506"/>
      <c r="CR28" s="506"/>
      <c r="CS28" s="507"/>
      <c r="CT28" s="391"/>
      <c r="CU28" s="392"/>
      <c r="CV28" s="392"/>
      <c r="CW28" s="392"/>
      <c r="CX28" s="392"/>
      <c r="CY28" s="392"/>
      <c r="CZ28" s="392"/>
      <c r="DA28" s="393"/>
      <c r="DB28" s="391"/>
      <c r="DC28" s="392"/>
      <c r="DD28" s="392"/>
      <c r="DE28" s="392"/>
      <c r="DF28" s="392"/>
      <c r="DG28" s="392"/>
      <c r="DH28" s="392"/>
      <c r="DI28" s="393"/>
    </row>
    <row r="29" spans="1:113" ht="18.75" customHeight="1" x14ac:dyDescent="0.15">
      <c r="A29" s="175"/>
      <c r="B29" s="540"/>
      <c r="C29" s="541"/>
      <c r="D29" s="542"/>
      <c r="E29" s="444" t="s">
        <v>187</v>
      </c>
      <c r="F29" s="418"/>
      <c r="G29" s="418"/>
      <c r="H29" s="418"/>
      <c r="I29" s="418"/>
      <c r="J29" s="418"/>
      <c r="K29" s="419"/>
      <c r="L29" s="445">
        <v>6</v>
      </c>
      <c r="M29" s="446"/>
      <c r="N29" s="446"/>
      <c r="O29" s="446"/>
      <c r="P29" s="488"/>
      <c r="Q29" s="445">
        <v>2200</v>
      </c>
      <c r="R29" s="446"/>
      <c r="S29" s="446"/>
      <c r="T29" s="446"/>
      <c r="U29" s="446"/>
      <c r="V29" s="488"/>
      <c r="W29" s="554"/>
      <c r="X29" s="555"/>
      <c r="Y29" s="556"/>
      <c r="Z29" s="444" t="s">
        <v>188</v>
      </c>
      <c r="AA29" s="418"/>
      <c r="AB29" s="418"/>
      <c r="AC29" s="418"/>
      <c r="AD29" s="418"/>
      <c r="AE29" s="418"/>
      <c r="AF29" s="418"/>
      <c r="AG29" s="419"/>
      <c r="AH29" s="445">
        <v>45</v>
      </c>
      <c r="AI29" s="446"/>
      <c r="AJ29" s="446"/>
      <c r="AK29" s="446"/>
      <c r="AL29" s="488"/>
      <c r="AM29" s="445">
        <v>139050</v>
      </c>
      <c r="AN29" s="446"/>
      <c r="AO29" s="446"/>
      <c r="AP29" s="446"/>
      <c r="AQ29" s="446"/>
      <c r="AR29" s="488"/>
      <c r="AS29" s="445">
        <v>3090</v>
      </c>
      <c r="AT29" s="446"/>
      <c r="AU29" s="446"/>
      <c r="AV29" s="446"/>
      <c r="AW29" s="446"/>
      <c r="AX29" s="447"/>
      <c r="AY29" s="570"/>
      <c r="AZ29" s="571"/>
      <c r="BA29" s="571"/>
      <c r="BB29" s="572"/>
      <c r="BC29" s="422" t="s">
        <v>189</v>
      </c>
      <c r="BD29" s="423"/>
      <c r="BE29" s="423"/>
      <c r="BF29" s="423"/>
      <c r="BG29" s="423"/>
      <c r="BH29" s="423"/>
      <c r="BI29" s="423"/>
      <c r="BJ29" s="423"/>
      <c r="BK29" s="423"/>
      <c r="BL29" s="423"/>
      <c r="BM29" s="424"/>
      <c r="BN29" s="425">
        <v>465864</v>
      </c>
      <c r="BO29" s="426"/>
      <c r="BP29" s="426"/>
      <c r="BQ29" s="426"/>
      <c r="BR29" s="426"/>
      <c r="BS29" s="426"/>
      <c r="BT29" s="426"/>
      <c r="BU29" s="427"/>
      <c r="BV29" s="425">
        <v>611381</v>
      </c>
      <c r="BW29" s="426"/>
      <c r="BX29" s="426"/>
      <c r="BY29" s="426"/>
      <c r="BZ29" s="426"/>
      <c r="CA29" s="426"/>
      <c r="CB29" s="426"/>
      <c r="CC29" s="427"/>
      <c r="CD29" s="178"/>
      <c r="CE29" s="506"/>
      <c r="CF29" s="506"/>
      <c r="CG29" s="506"/>
      <c r="CH29" s="506"/>
      <c r="CI29" s="506"/>
      <c r="CJ29" s="506"/>
      <c r="CK29" s="506"/>
      <c r="CL29" s="506"/>
      <c r="CM29" s="506"/>
      <c r="CN29" s="506"/>
      <c r="CO29" s="506"/>
      <c r="CP29" s="506"/>
      <c r="CQ29" s="506"/>
      <c r="CR29" s="506"/>
      <c r="CS29" s="507"/>
      <c r="CT29" s="391"/>
      <c r="CU29" s="392"/>
      <c r="CV29" s="392"/>
      <c r="CW29" s="392"/>
      <c r="CX29" s="392"/>
      <c r="CY29" s="392"/>
      <c r="CZ29" s="392"/>
      <c r="DA29" s="393"/>
      <c r="DB29" s="391"/>
      <c r="DC29" s="392"/>
      <c r="DD29" s="392"/>
      <c r="DE29" s="392"/>
      <c r="DF29" s="392"/>
      <c r="DG29" s="392"/>
      <c r="DH29" s="392"/>
      <c r="DI29" s="393"/>
    </row>
    <row r="30" spans="1:113" ht="18.75" customHeight="1" thickBot="1" x14ac:dyDescent="0.2">
      <c r="A30" s="175"/>
      <c r="B30" s="543"/>
      <c r="C30" s="544"/>
      <c r="D30" s="545"/>
      <c r="E30" s="448"/>
      <c r="F30" s="449"/>
      <c r="G30" s="449"/>
      <c r="H30" s="449"/>
      <c r="I30" s="449"/>
      <c r="J30" s="449"/>
      <c r="K30" s="450"/>
      <c r="L30" s="577"/>
      <c r="M30" s="578"/>
      <c r="N30" s="578"/>
      <c r="O30" s="578"/>
      <c r="P30" s="579"/>
      <c r="Q30" s="577"/>
      <c r="R30" s="578"/>
      <c r="S30" s="578"/>
      <c r="T30" s="578"/>
      <c r="U30" s="578"/>
      <c r="V30" s="579"/>
      <c r="W30" s="580" t="s">
        <v>190</v>
      </c>
      <c r="X30" s="581"/>
      <c r="Y30" s="581"/>
      <c r="Z30" s="581"/>
      <c r="AA30" s="581"/>
      <c r="AB30" s="581"/>
      <c r="AC30" s="581"/>
      <c r="AD30" s="581"/>
      <c r="AE30" s="581"/>
      <c r="AF30" s="581"/>
      <c r="AG30" s="582"/>
      <c r="AH30" s="513">
        <v>96.8</v>
      </c>
      <c r="AI30" s="514"/>
      <c r="AJ30" s="514"/>
      <c r="AK30" s="514"/>
      <c r="AL30" s="514"/>
      <c r="AM30" s="514"/>
      <c r="AN30" s="514"/>
      <c r="AO30" s="514"/>
      <c r="AP30" s="514"/>
      <c r="AQ30" s="514"/>
      <c r="AR30" s="514"/>
      <c r="AS30" s="514"/>
      <c r="AT30" s="514"/>
      <c r="AU30" s="514"/>
      <c r="AV30" s="514"/>
      <c r="AW30" s="514"/>
      <c r="AX30" s="516"/>
      <c r="AY30" s="573"/>
      <c r="AZ30" s="574"/>
      <c r="BA30" s="574"/>
      <c r="BB30" s="575"/>
      <c r="BC30" s="531" t="s">
        <v>52</v>
      </c>
      <c r="BD30" s="532"/>
      <c r="BE30" s="532"/>
      <c r="BF30" s="532"/>
      <c r="BG30" s="532"/>
      <c r="BH30" s="532"/>
      <c r="BI30" s="532"/>
      <c r="BJ30" s="532"/>
      <c r="BK30" s="532"/>
      <c r="BL30" s="532"/>
      <c r="BM30" s="533"/>
      <c r="BN30" s="534">
        <v>1795292</v>
      </c>
      <c r="BO30" s="535"/>
      <c r="BP30" s="535"/>
      <c r="BQ30" s="535"/>
      <c r="BR30" s="535"/>
      <c r="BS30" s="535"/>
      <c r="BT30" s="535"/>
      <c r="BU30" s="536"/>
      <c r="BV30" s="534">
        <v>1708715</v>
      </c>
      <c r="BW30" s="535"/>
      <c r="BX30" s="535"/>
      <c r="BY30" s="535"/>
      <c r="BZ30" s="535"/>
      <c r="CA30" s="535"/>
      <c r="CB30" s="535"/>
      <c r="CC30" s="536"/>
      <c r="CD30" s="186"/>
      <c r="CE30" s="195"/>
      <c r="CF30" s="195"/>
      <c r="CG30" s="195"/>
      <c r="CH30" s="195"/>
      <c r="CI30" s="195"/>
      <c r="CJ30" s="195"/>
      <c r="CK30" s="195"/>
      <c r="CL30" s="195"/>
      <c r="CM30" s="195"/>
      <c r="CN30" s="195"/>
      <c r="CO30" s="195"/>
      <c r="CP30" s="195"/>
      <c r="CQ30" s="195"/>
      <c r="CR30" s="195"/>
      <c r="CS30" s="196"/>
      <c r="CT30" s="197"/>
      <c r="CU30" s="198"/>
      <c r="CV30" s="198"/>
      <c r="CW30" s="198"/>
      <c r="CX30" s="198"/>
      <c r="CY30" s="198"/>
      <c r="CZ30" s="198"/>
      <c r="DA30" s="199"/>
      <c r="DB30" s="197"/>
      <c r="DC30" s="198"/>
      <c r="DD30" s="198"/>
      <c r="DE30" s="198"/>
      <c r="DF30" s="198"/>
      <c r="DG30" s="198"/>
      <c r="DH30" s="198"/>
      <c r="DI30" s="199"/>
    </row>
    <row r="31" spans="1:113" ht="13.5" customHeight="1" x14ac:dyDescent="0.15">
      <c r="A31" s="175"/>
      <c r="B31" s="200"/>
      <c r="DI31" s="201"/>
    </row>
    <row r="32" spans="1:113" ht="13.5" customHeight="1" x14ac:dyDescent="0.15">
      <c r="A32" s="175"/>
      <c r="B32" s="202"/>
      <c r="C32" s="576" t="s">
        <v>191</v>
      </c>
      <c r="D32" s="576"/>
      <c r="E32" s="576"/>
      <c r="F32" s="576"/>
      <c r="G32" s="576"/>
      <c r="H32" s="576"/>
      <c r="I32" s="576"/>
      <c r="J32" s="576"/>
      <c r="K32" s="576"/>
      <c r="L32" s="576"/>
      <c r="M32" s="576"/>
      <c r="N32" s="576"/>
      <c r="O32" s="576"/>
      <c r="P32" s="576"/>
      <c r="Q32" s="576"/>
      <c r="R32" s="576"/>
      <c r="S32" s="576"/>
      <c r="U32" s="429" t="s">
        <v>192</v>
      </c>
      <c r="V32" s="429"/>
      <c r="W32" s="429"/>
      <c r="X32" s="429"/>
      <c r="Y32" s="429"/>
      <c r="Z32" s="429"/>
      <c r="AA32" s="429"/>
      <c r="AB32" s="429"/>
      <c r="AC32" s="429"/>
      <c r="AD32" s="429"/>
      <c r="AE32" s="429"/>
      <c r="AF32" s="429"/>
      <c r="AG32" s="429"/>
      <c r="AH32" s="429"/>
      <c r="AI32" s="429"/>
      <c r="AJ32" s="429"/>
      <c r="AK32" s="429"/>
      <c r="AM32" s="429" t="s">
        <v>193</v>
      </c>
      <c r="AN32" s="429"/>
      <c r="AO32" s="429"/>
      <c r="AP32" s="429"/>
      <c r="AQ32" s="429"/>
      <c r="AR32" s="429"/>
      <c r="AS32" s="429"/>
      <c r="AT32" s="429"/>
      <c r="AU32" s="429"/>
      <c r="AV32" s="429"/>
      <c r="AW32" s="429"/>
      <c r="AX32" s="429"/>
      <c r="AY32" s="429"/>
      <c r="AZ32" s="429"/>
      <c r="BA32" s="429"/>
      <c r="BB32" s="429"/>
      <c r="BC32" s="429"/>
      <c r="BE32" s="429" t="s">
        <v>194</v>
      </c>
      <c r="BF32" s="429"/>
      <c r="BG32" s="429"/>
      <c r="BH32" s="429"/>
      <c r="BI32" s="429"/>
      <c r="BJ32" s="429"/>
      <c r="BK32" s="429"/>
      <c r="BL32" s="429"/>
      <c r="BM32" s="429"/>
      <c r="BN32" s="429"/>
      <c r="BO32" s="429"/>
      <c r="BP32" s="429"/>
      <c r="BQ32" s="429"/>
      <c r="BR32" s="429"/>
      <c r="BS32" s="429"/>
      <c r="BT32" s="429"/>
      <c r="BU32" s="429"/>
      <c r="BW32" s="429" t="s">
        <v>195</v>
      </c>
      <c r="BX32" s="429"/>
      <c r="BY32" s="429"/>
      <c r="BZ32" s="429"/>
      <c r="CA32" s="429"/>
      <c r="CB32" s="429"/>
      <c r="CC32" s="429"/>
      <c r="CD32" s="429"/>
      <c r="CE32" s="429"/>
      <c r="CF32" s="429"/>
      <c r="CG32" s="429"/>
      <c r="CH32" s="429"/>
      <c r="CI32" s="429"/>
      <c r="CJ32" s="429"/>
      <c r="CK32" s="429"/>
      <c r="CL32" s="429"/>
      <c r="CM32" s="429"/>
      <c r="CO32" s="429" t="s">
        <v>196</v>
      </c>
      <c r="CP32" s="429"/>
      <c r="CQ32" s="429"/>
      <c r="CR32" s="429"/>
      <c r="CS32" s="429"/>
      <c r="CT32" s="429"/>
      <c r="CU32" s="429"/>
      <c r="CV32" s="429"/>
      <c r="CW32" s="429"/>
      <c r="CX32" s="429"/>
      <c r="CY32" s="429"/>
      <c r="CZ32" s="429"/>
      <c r="DA32" s="429"/>
      <c r="DB32" s="429"/>
      <c r="DC32" s="429"/>
      <c r="DD32" s="429"/>
      <c r="DE32" s="429"/>
      <c r="DI32" s="201"/>
    </row>
    <row r="33" spans="1:113" ht="13.5" customHeight="1" x14ac:dyDescent="0.15">
      <c r="A33" s="175"/>
      <c r="B33" s="202"/>
      <c r="C33" s="412" t="s">
        <v>197</v>
      </c>
      <c r="D33" s="412"/>
      <c r="E33" s="383" t="s">
        <v>198</v>
      </c>
      <c r="F33" s="383"/>
      <c r="G33" s="383"/>
      <c r="H33" s="383"/>
      <c r="I33" s="383"/>
      <c r="J33" s="383"/>
      <c r="K33" s="383"/>
      <c r="L33" s="383"/>
      <c r="M33" s="383"/>
      <c r="N33" s="383"/>
      <c r="O33" s="383"/>
      <c r="P33" s="383"/>
      <c r="Q33" s="383"/>
      <c r="R33" s="383"/>
      <c r="S33" s="383"/>
      <c r="T33" s="179"/>
      <c r="U33" s="412" t="s">
        <v>199</v>
      </c>
      <c r="V33" s="412"/>
      <c r="W33" s="383" t="s">
        <v>198</v>
      </c>
      <c r="X33" s="383"/>
      <c r="Y33" s="383"/>
      <c r="Z33" s="383"/>
      <c r="AA33" s="383"/>
      <c r="AB33" s="383"/>
      <c r="AC33" s="383"/>
      <c r="AD33" s="383"/>
      <c r="AE33" s="383"/>
      <c r="AF33" s="383"/>
      <c r="AG33" s="383"/>
      <c r="AH33" s="383"/>
      <c r="AI33" s="383"/>
      <c r="AJ33" s="383"/>
      <c r="AK33" s="383"/>
      <c r="AL33" s="179"/>
      <c r="AM33" s="412" t="s">
        <v>200</v>
      </c>
      <c r="AN33" s="412"/>
      <c r="AO33" s="383" t="s">
        <v>198</v>
      </c>
      <c r="AP33" s="383"/>
      <c r="AQ33" s="383"/>
      <c r="AR33" s="383"/>
      <c r="AS33" s="383"/>
      <c r="AT33" s="383"/>
      <c r="AU33" s="383"/>
      <c r="AV33" s="383"/>
      <c r="AW33" s="383"/>
      <c r="AX33" s="383"/>
      <c r="AY33" s="383"/>
      <c r="AZ33" s="383"/>
      <c r="BA33" s="383"/>
      <c r="BB33" s="383"/>
      <c r="BC33" s="383"/>
      <c r="BD33" s="185"/>
      <c r="BE33" s="383" t="s">
        <v>201</v>
      </c>
      <c r="BF33" s="383"/>
      <c r="BG33" s="383" t="s">
        <v>202</v>
      </c>
      <c r="BH33" s="383"/>
      <c r="BI33" s="383"/>
      <c r="BJ33" s="383"/>
      <c r="BK33" s="383"/>
      <c r="BL33" s="383"/>
      <c r="BM33" s="383"/>
      <c r="BN33" s="383"/>
      <c r="BO33" s="383"/>
      <c r="BP33" s="383"/>
      <c r="BQ33" s="383"/>
      <c r="BR33" s="383"/>
      <c r="BS33" s="383"/>
      <c r="BT33" s="383"/>
      <c r="BU33" s="383"/>
      <c r="BV33" s="185"/>
      <c r="BW33" s="412" t="s">
        <v>201</v>
      </c>
      <c r="BX33" s="412"/>
      <c r="BY33" s="383" t="s">
        <v>203</v>
      </c>
      <c r="BZ33" s="383"/>
      <c r="CA33" s="383"/>
      <c r="CB33" s="383"/>
      <c r="CC33" s="383"/>
      <c r="CD33" s="383"/>
      <c r="CE33" s="383"/>
      <c r="CF33" s="383"/>
      <c r="CG33" s="383"/>
      <c r="CH33" s="383"/>
      <c r="CI33" s="383"/>
      <c r="CJ33" s="383"/>
      <c r="CK33" s="383"/>
      <c r="CL33" s="383"/>
      <c r="CM33" s="383"/>
      <c r="CN33" s="179"/>
      <c r="CO33" s="412" t="s">
        <v>197</v>
      </c>
      <c r="CP33" s="412"/>
      <c r="CQ33" s="383" t="s">
        <v>204</v>
      </c>
      <c r="CR33" s="383"/>
      <c r="CS33" s="383"/>
      <c r="CT33" s="383"/>
      <c r="CU33" s="383"/>
      <c r="CV33" s="383"/>
      <c r="CW33" s="383"/>
      <c r="CX33" s="383"/>
      <c r="CY33" s="383"/>
      <c r="CZ33" s="383"/>
      <c r="DA33" s="383"/>
      <c r="DB33" s="383"/>
      <c r="DC33" s="383"/>
      <c r="DD33" s="383"/>
      <c r="DE33" s="383"/>
      <c r="DF33" s="179"/>
      <c r="DG33" s="583" t="s">
        <v>205</v>
      </c>
      <c r="DH33" s="583"/>
      <c r="DI33" s="180"/>
    </row>
    <row r="34" spans="1:113" ht="32.25" customHeight="1" x14ac:dyDescent="0.15">
      <c r="A34" s="175"/>
      <c r="B34" s="202"/>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75"/>
      <c r="U34" s="584">
        <f>IF(W34="","",MAX(C34:D43)+1)</f>
        <v>3</v>
      </c>
      <c r="V34" s="584"/>
      <c r="W34" s="585" t="str">
        <f>IF('各会計、関係団体の財政状況及び健全化判断比率'!B28="","",'各会計、関係団体の財政状況及び健全化判断比率'!B28)</f>
        <v>北川村国民健康保険特別会計</v>
      </c>
      <c r="X34" s="585"/>
      <c r="Y34" s="585"/>
      <c r="Z34" s="585"/>
      <c r="AA34" s="585"/>
      <c r="AB34" s="585"/>
      <c r="AC34" s="585"/>
      <c r="AD34" s="585"/>
      <c r="AE34" s="585"/>
      <c r="AF34" s="585"/>
      <c r="AG34" s="585"/>
      <c r="AH34" s="585"/>
      <c r="AI34" s="585"/>
      <c r="AJ34" s="585"/>
      <c r="AK34" s="585"/>
      <c r="AL34" s="175"/>
      <c r="AM34" s="584" t="str">
        <f>IF(AO34="","",MAX(C34:D43,U34:V43)+1)</f>
        <v/>
      </c>
      <c r="AN34" s="584"/>
      <c r="AO34" s="585"/>
      <c r="AP34" s="585"/>
      <c r="AQ34" s="585"/>
      <c r="AR34" s="585"/>
      <c r="AS34" s="585"/>
      <c r="AT34" s="585"/>
      <c r="AU34" s="585"/>
      <c r="AV34" s="585"/>
      <c r="AW34" s="585"/>
      <c r="AX34" s="585"/>
      <c r="AY34" s="585"/>
      <c r="AZ34" s="585"/>
      <c r="BA34" s="585"/>
      <c r="BB34" s="585"/>
      <c r="BC34" s="585"/>
      <c r="BD34" s="175"/>
      <c r="BE34" s="584">
        <f>IF(BG34="","",MAX(C34:D43,U34:V43,AM34:AN43)+1)</f>
        <v>5</v>
      </c>
      <c r="BF34" s="584"/>
      <c r="BG34" s="585" t="str">
        <f>IF('各会計、関係団体の財政状況及び健全化判断比率'!B30="","",'各会計、関係団体の財政状況及び健全化判断比率'!B30)</f>
        <v>北川村簡易水道特別会計</v>
      </c>
      <c r="BH34" s="585"/>
      <c r="BI34" s="585"/>
      <c r="BJ34" s="585"/>
      <c r="BK34" s="585"/>
      <c r="BL34" s="585"/>
      <c r="BM34" s="585"/>
      <c r="BN34" s="585"/>
      <c r="BO34" s="585"/>
      <c r="BP34" s="585"/>
      <c r="BQ34" s="585"/>
      <c r="BR34" s="585"/>
      <c r="BS34" s="585"/>
      <c r="BT34" s="585"/>
      <c r="BU34" s="585"/>
      <c r="BV34" s="175"/>
      <c r="BW34" s="584">
        <f>IF(BY34="","",MAX(C34:D43,U34:V43,AM34:AN43,BE34:BF43)+1)</f>
        <v>6</v>
      </c>
      <c r="BX34" s="584"/>
      <c r="BY34" s="585" t="str">
        <f>IF('各会計、関係団体の財政状況及び健全化判断比率'!B68="","",'各会計、関係団体の財政状況及び健全化判断比率'!B68)</f>
        <v>安芸広域市町村圏特別養護老人ホーム組合</v>
      </c>
      <c r="BZ34" s="585"/>
      <c r="CA34" s="585"/>
      <c r="CB34" s="585"/>
      <c r="CC34" s="585"/>
      <c r="CD34" s="585"/>
      <c r="CE34" s="585"/>
      <c r="CF34" s="585"/>
      <c r="CG34" s="585"/>
      <c r="CH34" s="585"/>
      <c r="CI34" s="585"/>
      <c r="CJ34" s="585"/>
      <c r="CK34" s="585"/>
      <c r="CL34" s="585"/>
      <c r="CM34" s="585"/>
      <c r="CN34" s="175"/>
      <c r="CO34" s="584">
        <f>IF(CQ34="","",MAX(C34:D43,U34:V43,AM34:AN43,BE34:BF43,BW34:BX43)+1)</f>
        <v>16</v>
      </c>
      <c r="CP34" s="584"/>
      <c r="CQ34" s="585" t="str">
        <f>IF('各会計、関係団体の財政状況及び健全化判断比率'!BS7="","",'各会計、関係団体の財政状況及び健全化判断比率'!BS7)</f>
        <v>(株)きたがわジャルダン</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80"/>
    </row>
    <row r="35" spans="1:113" ht="32.25" customHeight="1" x14ac:dyDescent="0.15">
      <c r="A35" s="175"/>
      <c r="B35" s="202"/>
      <c r="C35" s="584">
        <f>IF(E35="","",C34+1)</f>
        <v>2</v>
      </c>
      <c r="D35" s="584"/>
      <c r="E35" s="585" t="str">
        <f>IF('各会計、関係団体の財政状況及び健全化判断比率'!B8="","",'各会計、関係団体の財政状況及び健全化判断比率'!B8)</f>
        <v>北川村代替輸送特別会計</v>
      </c>
      <c r="F35" s="585"/>
      <c r="G35" s="585"/>
      <c r="H35" s="585"/>
      <c r="I35" s="585"/>
      <c r="J35" s="585"/>
      <c r="K35" s="585"/>
      <c r="L35" s="585"/>
      <c r="M35" s="585"/>
      <c r="N35" s="585"/>
      <c r="O35" s="585"/>
      <c r="P35" s="585"/>
      <c r="Q35" s="585"/>
      <c r="R35" s="585"/>
      <c r="S35" s="585"/>
      <c r="T35" s="175"/>
      <c r="U35" s="584">
        <f>IF(W35="","",U34+1)</f>
        <v>4</v>
      </c>
      <c r="V35" s="584"/>
      <c r="W35" s="585" t="str">
        <f>IF('各会計、関係団体の財政状況及び健全化判断比率'!B29="","",'各会計、関係団体の財政状況及び健全化判断比率'!B29)</f>
        <v>北川村後期高齢者医療特別会計</v>
      </c>
      <c r="X35" s="585"/>
      <c r="Y35" s="585"/>
      <c r="Z35" s="585"/>
      <c r="AA35" s="585"/>
      <c r="AB35" s="585"/>
      <c r="AC35" s="585"/>
      <c r="AD35" s="585"/>
      <c r="AE35" s="585"/>
      <c r="AF35" s="585"/>
      <c r="AG35" s="585"/>
      <c r="AH35" s="585"/>
      <c r="AI35" s="585"/>
      <c r="AJ35" s="585"/>
      <c r="AK35" s="585"/>
      <c r="AL35" s="175"/>
      <c r="AM35" s="584" t="str">
        <f t="shared" ref="AM35:AM43" si="0">IF(AO35="","",AM34+1)</f>
        <v/>
      </c>
      <c r="AN35" s="584"/>
      <c r="AO35" s="585"/>
      <c r="AP35" s="585"/>
      <c r="AQ35" s="585"/>
      <c r="AR35" s="585"/>
      <c r="AS35" s="585"/>
      <c r="AT35" s="585"/>
      <c r="AU35" s="585"/>
      <c r="AV35" s="585"/>
      <c r="AW35" s="585"/>
      <c r="AX35" s="585"/>
      <c r="AY35" s="585"/>
      <c r="AZ35" s="585"/>
      <c r="BA35" s="585"/>
      <c r="BB35" s="585"/>
      <c r="BC35" s="585"/>
      <c r="BD35" s="175"/>
      <c r="BE35" s="584" t="str">
        <f t="shared" ref="BE35:BE43" si="1">IF(BG35="","",BE34+1)</f>
        <v/>
      </c>
      <c r="BF35" s="584"/>
      <c r="BG35" s="585"/>
      <c r="BH35" s="585"/>
      <c r="BI35" s="585"/>
      <c r="BJ35" s="585"/>
      <c r="BK35" s="585"/>
      <c r="BL35" s="585"/>
      <c r="BM35" s="585"/>
      <c r="BN35" s="585"/>
      <c r="BO35" s="585"/>
      <c r="BP35" s="585"/>
      <c r="BQ35" s="585"/>
      <c r="BR35" s="585"/>
      <c r="BS35" s="585"/>
      <c r="BT35" s="585"/>
      <c r="BU35" s="585"/>
      <c r="BV35" s="175"/>
      <c r="BW35" s="584">
        <f t="shared" ref="BW35:BW43" si="2">IF(BY35="","",BW34+1)</f>
        <v>7</v>
      </c>
      <c r="BX35" s="584"/>
      <c r="BY35" s="585" t="str">
        <f>IF('各会計、関係団体の財政状況及び健全化判断比率'!B69="","",'各会計、関係団体の財政状況及び健全化判断比率'!B69)</f>
        <v>高知県広域食肉センター事務組合</v>
      </c>
      <c r="BZ35" s="585"/>
      <c r="CA35" s="585"/>
      <c r="CB35" s="585"/>
      <c r="CC35" s="585"/>
      <c r="CD35" s="585"/>
      <c r="CE35" s="585"/>
      <c r="CF35" s="585"/>
      <c r="CG35" s="585"/>
      <c r="CH35" s="585"/>
      <c r="CI35" s="585"/>
      <c r="CJ35" s="585"/>
      <c r="CK35" s="585"/>
      <c r="CL35" s="585"/>
      <c r="CM35" s="585"/>
      <c r="CN35" s="175"/>
      <c r="CO35" s="584" t="str">
        <f t="shared" ref="CO35:CO43" si="3">IF(CQ35="","",CO34+1)</f>
        <v/>
      </c>
      <c r="CP35" s="584"/>
      <c r="CQ35" s="585" t="str">
        <f>IF('各会計、関係団体の財政状況及び健全化判断比率'!BS8="","",'各会計、関係団体の財政状況及び健全化判断比率'!BS8)</f>
        <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80"/>
    </row>
    <row r="36" spans="1:113" ht="32.25" customHeight="1" x14ac:dyDescent="0.15">
      <c r="A36" s="175"/>
      <c r="B36" s="202"/>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75"/>
      <c r="U36" s="584" t="str">
        <f t="shared" ref="U36:U43" si="4">IF(W36="","",U35+1)</f>
        <v/>
      </c>
      <c r="V36" s="584"/>
      <c r="W36" s="585"/>
      <c r="X36" s="585"/>
      <c r="Y36" s="585"/>
      <c r="Z36" s="585"/>
      <c r="AA36" s="585"/>
      <c r="AB36" s="585"/>
      <c r="AC36" s="585"/>
      <c r="AD36" s="585"/>
      <c r="AE36" s="585"/>
      <c r="AF36" s="585"/>
      <c r="AG36" s="585"/>
      <c r="AH36" s="585"/>
      <c r="AI36" s="585"/>
      <c r="AJ36" s="585"/>
      <c r="AK36" s="585"/>
      <c r="AL36" s="175"/>
      <c r="AM36" s="584" t="str">
        <f t="shared" si="0"/>
        <v/>
      </c>
      <c r="AN36" s="584"/>
      <c r="AO36" s="585"/>
      <c r="AP36" s="585"/>
      <c r="AQ36" s="585"/>
      <c r="AR36" s="585"/>
      <c r="AS36" s="585"/>
      <c r="AT36" s="585"/>
      <c r="AU36" s="585"/>
      <c r="AV36" s="585"/>
      <c r="AW36" s="585"/>
      <c r="AX36" s="585"/>
      <c r="AY36" s="585"/>
      <c r="AZ36" s="585"/>
      <c r="BA36" s="585"/>
      <c r="BB36" s="585"/>
      <c r="BC36" s="585"/>
      <c r="BD36" s="175"/>
      <c r="BE36" s="584" t="str">
        <f t="shared" si="1"/>
        <v/>
      </c>
      <c r="BF36" s="584"/>
      <c r="BG36" s="585"/>
      <c r="BH36" s="585"/>
      <c r="BI36" s="585"/>
      <c r="BJ36" s="585"/>
      <c r="BK36" s="585"/>
      <c r="BL36" s="585"/>
      <c r="BM36" s="585"/>
      <c r="BN36" s="585"/>
      <c r="BO36" s="585"/>
      <c r="BP36" s="585"/>
      <c r="BQ36" s="585"/>
      <c r="BR36" s="585"/>
      <c r="BS36" s="585"/>
      <c r="BT36" s="585"/>
      <c r="BU36" s="585"/>
      <c r="BV36" s="175"/>
      <c r="BW36" s="584">
        <f t="shared" si="2"/>
        <v>8</v>
      </c>
      <c r="BX36" s="584"/>
      <c r="BY36" s="585" t="str">
        <f>IF('各会計、関係団体の財政状況及び健全化判断比率'!B70="","",'各会計、関係団体の財政状況及び健全化判断比率'!B70)</f>
        <v>安芸広域市町村圏事務組合</v>
      </c>
      <c r="BZ36" s="585"/>
      <c r="CA36" s="585"/>
      <c r="CB36" s="585"/>
      <c r="CC36" s="585"/>
      <c r="CD36" s="585"/>
      <c r="CE36" s="585"/>
      <c r="CF36" s="585"/>
      <c r="CG36" s="585"/>
      <c r="CH36" s="585"/>
      <c r="CI36" s="585"/>
      <c r="CJ36" s="585"/>
      <c r="CK36" s="585"/>
      <c r="CL36" s="585"/>
      <c r="CM36" s="585"/>
      <c r="CN36" s="175"/>
      <c r="CO36" s="584" t="str">
        <f t="shared" si="3"/>
        <v/>
      </c>
      <c r="CP36" s="584"/>
      <c r="CQ36" s="585" t="str">
        <f>IF('各会計、関係団体の財政状況及び健全化判断比率'!BS9="","",'各会計、関係団体の財政状況及び健全化判断比率'!BS9)</f>
        <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80"/>
    </row>
    <row r="37" spans="1:113" ht="32.25" customHeight="1" x14ac:dyDescent="0.15">
      <c r="A37" s="175"/>
      <c r="B37" s="202"/>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75"/>
      <c r="U37" s="584" t="str">
        <f t="shared" si="4"/>
        <v/>
      </c>
      <c r="V37" s="584"/>
      <c r="W37" s="585"/>
      <c r="X37" s="585"/>
      <c r="Y37" s="585"/>
      <c r="Z37" s="585"/>
      <c r="AA37" s="585"/>
      <c r="AB37" s="585"/>
      <c r="AC37" s="585"/>
      <c r="AD37" s="585"/>
      <c r="AE37" s="585"/>
      <c r="AF37" s="585"/>
      <c r="AG37" s="585"/>
      <c r="AH37" s="585"/>
      <c r="AI37" s="585"/>
      <c r="AJ37" s="585"/>
      <c r="AK37" s="585"/>
      <c r="AL37" s="175"/>
      <c r="AM37" s="584" t="str">
        <f t="shared" si="0"/>
        <v/>
      </c>
      <c r="AN37" s="584"/>
      <c r="AO37" s="585"/>
      <c r="AP37" s="585"/>
      <c r="AQ37" s="585"/>
      <c r="AR37" s="585"/>
      <c r="AS37" s="585"/>
      <c r="AT37" s="585"/>
      <c r="AU37" s="585"/>
      <c r="AV37" s="585"/>
      <c r="AW37" s="585"/>
      <c r="AX37" s="585"/>
      <c r="AY37" s="585"/>
      <c r="AZ37" s="585"/>
      <c r="BA37" s="585"/>
      <c r="BB37" s="585"/>
      <c r="BC37" s="585"/>
      <c r="BD37" s="175"/>
      <c r="BE37" s="584" t="str">
        <f t="shared" si="1"/>
        <v/>
      </c>
      <c r="BF37" s="584"/>
      <c r="BG37" s="585"/>
      <c r="BH37" s="585"/>
      <c r="BI37" s="585"/>
      <c r="BJ37" s="585"/>
      <c r="BK37" s="585"/>
      <c r="BL37" s="585"/>
      <c r="BM37" s="585"/>
      <c r="BN37" s="585"/>
      <c r="BO37" s="585"/>
      <c r="BP37" s="585"/>
      <c r="BQ37" s="585"/>
      <c r="BR37" s="585"/>
      <c r="BS37" s="585"/>
      <c r="BT37" s="585"/>
      <c r="BU37" s="585"/>
      <c r="BV37" s="175"/>
      <c r="BW37" s="584">
        <f t="shared" si="2"/>
        <v>9</v>
      </c>
      <c r="BX37" s="584"/>
      <c r="BY37" s="585" t="str">
        <f>IF('各会計、関係団体の財政状況及び健全化判断比率'!B71="","",'各会計、関係団体の財政状況及び健全化判断比率'!B71)</f>
        <v>中芸広域連合</v>
      </c>
      <c r="BZ37" s="585"/>
      <c r="CA37" s="585"/>
      <c r="CB37" s="585"/>
      <c r="CC37" s="585"/>
      <c r="CD37" s="585"/>
      <c r="CE37" s="585"/>
      <c r="CF37" s="585"/>
      <c r="CG37" s="585"/>
      <c r="CH37" s="585"/>
      <c r="CI37" s="585"/>
      <c r="CJ37" s="585"/>
      <c r="CK37" s="585"/>
      <c r="CL37" s="585"/>
      <c r="CM37" s="585"/>
      <c r="CN37" s="175"/>
      <c r="CO37" s="584" t="str">
        <f t="shared" si="3"/>
        <v/>
      </c>
      <c r="CP37" s="584"/>
      <c r="CQ37" s="585" t="str">
        <f>IF('各会計、関係団体の財政状況及び健全化判断比率'!BS10="","",'各会計、関係団体の財政状況及び健全化判断比率'!BS10)</f>
        <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80"/>
    </row>
    <row r="38" spans="1:113" ht="32.25" customHeight="1" x14ac:dyDescent="0.15">
      <c r="A38" s="175"/>
      <c r="B38" s="202"/>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75"/>
      <c r="U38" s="584" t="str">
        <f t="shared" si="4"/>
        <v/>
      </c>
      <c r="V38" s="584"/>
      <c r="W38" s="585"/>
      <c r="X38" s="585"/>
      <c r="Y38" s="585"/>
      <c r="Z38" s="585"/>
      <c r="AA38" s="585"/>
      <c r="AB38" s="585"/>
      <c r="AC38" s="585"/>
      <c r="AD38" s="585"/>
      <c r="AE38" s="585"/>
      <c r="AF38" s="585"/>
      <c r="AG38" s="585"/>
      <c r="AH38" s="585"/>
      <c r="AI38" s="585"/>
      <c r="AJ38" s="585"/>
      <c r="AK38" s="585"/>
      <c r="AL38" s="175"/>
      <c r="AM38" s="584" t="str">
        <f t="shared" si="0"/>
        <v/>
      </c>
      <c r="AN38" s="584"/>
      <c r="AO38" s="585"/>
      <c r="AP38" s="585"/>
      <c r="AQ38" s="585"/>
      <c r="AR38" s="585"/>
      <c r="AS38" s="585"/>
      <c r="AT38" s="585"/>
      <c r="AU38" s="585"/>
      <c r="AV38" s="585"/>
      <c r="AW38" s="585"/>
      <c r="AX38" s="585"/>
      <c r="AY38" s="585"/>
      <c r="AZ38" s="585"/>
      <c r="BA38" s="585"/>
      <c r="BB38" s="585"/>
      <c r="BC38" s="585"/>
      <c r="BD38" s="175"/>
      <c r="BE38" s="584" t="str">
        <f t="shared" si="1"/>
        <v/>
      </c>
      <c r="BF38" s="584"/>
      <c r="BG38" s="585"/>
      <c r="BH38" s="585"/>
      <c r="BI38" s="585"/>
      <c r="BJ38" s="585"/>
      <c r="BK38" s="585"/>
      <c r="BL38" s="585"/>
      <c r="BM38" s="585"/>
      <c r="BN38" s="585"/>
      <c r="BO38" s="585"/>
      <c r="BP38" s="585"/>
      <c r="BQ38" s="585"/>
      <c r="BR38" s="585"/>
      <c r="BS38" s="585"/>
      <c r="BT38" s="585"/>
      <c r="BU38" s="585"/>
      <c r="BV38" s="175"/>
      <c r="BW38" s="584">
        <f t="shared" si="2"/>
        <v>10</v>
      </c>
      <c r="BX38" s="584"/>
      <c r="BY38" s="585" t="str">
        <f>IF('各会計、関係団体の財政状況及び健全化判断比率'!B72="","",'各会計、関係団体の財政状況及び健全化判断比率'!B72)</f>
        <v>中芸広域連合</v>
      </c>
      <c r="BZ38" s="585"/>
      <c r="CA38" s="585"/>
      <c r="CB38" s="585"/>
      <c r="CC38" s="585"/>
      <c r="CD38" s="585"/>
      <c r="CE38" s="585"/>
      <c r="CF38" s="585"/>
      <c r="CG38" s="585"/>
      <c r="CH38" s="585"/>
      <c r="CI38" s="585"/>
      <c r="CJ38" s="585"/>
      <c r="CK38" s="585"/>
      <c r="CL38" s="585"/>
      <c r="CM38" s="585"/>
      <c r="CN38" s="175"/>
      <c r="CO38" s="584" t="str">
        <f t="shared" si="3"/>
        <v/>
      </c>
      <c r="CP38" s="584"/>
      <c r="CQ38" s="585" t="str">
        <f>IF('各会計、関係団体の財政状況及び健全化判断比率'!BS11="","",'各会計、関係団体の財政状況及び健全化判断比率'!BS11)</f>
        <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80"/>
    </row>
    <row r="39" spans="1:113" ht="32.25" customHeight="1" x14ac:dyDescent="0.15">
      <c r="A39" s="175"/>
      <c r="B39" s="202"/>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75"/>
      <c r="U39" s="584" t="str">
        <f t="shared" si="4"/>
        <v/>
      </c>
      <c r="V39" s="584"/>
      <c r="W39" s="585"/>
      <c r="X39" s="585"/>
      <c r="Y39" s="585"/>
      <c r="Z39" s="585"/>
      <c r="AA39" s="585"/>
      <c r="AB39" s="585"/>
      <c r="AC39" s="585"/>
      <c r="AD39" s="585"/>
      <c r="AE39" s="585"/>
      <c r="AF39" s="585"/>
      <c r="AG39" s="585"/>
      <c r="AH39" s="585"/>
      <c r="AI39" s="585"/>
      <c r="AJ39" s="585"/>
      <c r="AK39" s="585"/>
      <c r="AL39" s="175"/>
      <c r="AM39" s="584" t="str">
        <f t="shared" si="0"/>
        <v/>
      </c>
      <c r="AN39" s="584"/>
      <c r="AO39" s="585"/>
      <c r="AP39" s="585"/>
      <c r="AQ39" s="585"/>
      <c r="AR39" s="585"/>
      <c r="AS39" s="585"/>
      <c r="AT39" s="585"/>
      <c r="AU39" s="585"/>
      <c r="AV39" s="585"/>
      <c r="AW39" s="585"/>
      <c r="AX39" s="585"/>
      <c r="AY39" s="585"/>
      <c r="AZ39" s="585"/>
      <c r="BA39" s="585"/>
      <c r="BB39" s="585"/>
      <c r="BC39" s="585"/>
      <c r="BD39" s="175"/>
      <c r="BE39" s="584" t="str">
        <f t="shared" si="1"/>
        <v/>
      </c>
      <c r="BF39" s="584"/>
      <c r="BG39" s="585"/>
      <c r="BH39" s="585"/>
      <c r="BI39" s="585"/>
      <c r="BJ39" s="585"/>
      <c r="BK39" s="585"/>
      <c r="BL39" s="585"/>
      <c r="BM39" s="585"/>
      <c r="BN39" s="585"/>
      <c r="BO39" s="585"/>
      <c r="BP39" s="585"/>
      <c r="BQ39" s="585"/>
      <c r="BR39" s="585"/>
      <c r="BS39" s="585"/>
      <c r="BT39" s="585"/>
      <c r="BU39" s="585"/>
      <c r="BV39" s="175"/>
      <c r="BW39" s="584">
        <f t="shared" si="2"/>
        <v>11</v>
      </c>
      <c r="BX39" s="584"/>
      <c r="BY39" s="585" t="str">
        <f>IF('各会計、関係団体の財政状況及び健全化判断比率'!B73="","",'各会計、関係団体の財政状況及び健全化判断比率'!B73)</f>
        <v>こうち人づくり広域連合</v>
      </c>
      <c r="BZ39" s="585"/>
      <c r="CA39" s="585"/>
      <c r="CB39" s="585"/>
      <c r="CC39" s="585"/>
      <c r="CD39" s="585"/>
      <c r="CE39" s="585"/>
      <c r="CF39" s="585"/>
      <c r="CG39" s="585"/>
      <c r="CH39" s="585"/>
      <c r="CI39" s="585"/>
      <c r="CJ39" s="585"/>
      <c r="CK39" s="585"/>
      <c r="CL39" s="585"/>
      <c r="CM39" s="585"/>
      <c r="CN39" s="175"/>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80"/>
    </row>
    <row r="40" spans="1:113" ht="32.25" customHeight="1" x14ac:dyDescent="0.15">
      <c r="A40" s="175"/>
      <c r="B40" s="202"/>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75"/>
      <c r="U40" s="584" t="str">
        <f t="shared" si="4"/>
        <v/>
      </c>
      <c r="V40" s="584"/>
      <c r="W40" s="585"/>
      <c r="X40" s="585"/>
      <c r="Y40" s="585"/>
      <c r="Z40" s="585"/>
      <c r="AA40" s="585"/>
      <c r="AB40" s="585"/>
      <c r="AC40" s="585"/>
      <c r="AD40" s="585"/>
      <c r="AE40" s="585"/>
      <c r="AF40" s="585"/>
      <c r="AG40" s="585"/>
      <c r="AH40" s="585"/>
      <c r="AI40" s="585"/>
      <c r="AJ40" s="585"/>
      <c r="AK40" s="585"/>
      <c r="AL40" s="175"/>
      <c r="AM40" s="584" t="str">
        <f t="shared" si="0"/>
        <v/>
      </c>
      <c r="AN40" s="584"/>
      <c r="AO40" s="585"/>
      <c r="AP40" s="585"/>
      <c r="AQ40" s="585"/>
      <c r="AR40" s="585"/>
      <c r="AS40" s="585"/>
      <c r="AT40" s="585"/>
      <c r="AU40" s="585"/>
      <c r="AV40" s="585"/>
      <c r="AW40" s="585"/>
      <c r="AX40" s="585"/>
      <c r="AY40" s="585"/>
      <c r="AZ40" s="585"/>
      <c r="BA40" s="585"/>
      <c r="BB40" s="585"/>
      <c r="BC40" s="585"/>
      <c r="BD40" s="175"/>
      <c r="BE40" s="584" t="str">
        <f t="shared" si="1"/>
        <v/>
      </c>
      <c r="BF40" s="584"/>
      <c r="BG40" s="585"/>
      <c r="BH40" s="585"/>
      <c r="BI40" s="585"/>
      <c r="BJ40" s="585"/>
      <c r="BK40" s="585"/>
      <c r="BL40" s="585"/>
      <c r="BM40" s="585"/>
      <c r="BN40" s="585"/>
      <c r="BO40" s="585"/>
      <c r="BP40" s="585"/>
      <c r="BQ40" s="585"/>
      <c r="BR40" s="585"/>
      <c r="BS40" s="585"/>
      <c r="BT40" s="585"/>
      <c r="BU40" s="585"/>
      <c r="BV40" s="175"/>
      <c r="BW40" s="584">
        <f t="shared" si="2"/>
        <v>12</v>
      </c>
      <c r="BX40" s="584"/>
      <c r="BY40" s="585" t="str">
        <f>IF('各会計、関係団体の財政状況及び健全化判断比率'!B74="","",'各会計、関係団体の財政状況及び健全化判断比率'!B74)</f>
        <v>高知県市町村総合事務組合</v>
      </c>
      <c r="BZ40" s="585"/>
      <c r="CA40" s="585"/>
      <c r="CB40" s="585"/>
      <c r="CC40" s="585"/>
      <c r="CD40" s="585"/>
      <c r="CE40" s="585"/>
      <c r="CF40" s="585"/>
      <c r="CG40" s="585"/>
      <c r="CH40" s="585"/>
      <c r="CI40" s="585"/>
      <c r="CJ40" s="585"/>
      <c r="CK40" s="585"/>
      <c r="CL40" s="585"/>
      <c r="CM40" s="585"/>
      <c r="CN40" s="175"/>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80"/>
    </row>
    <row r="41" spans="1:113" ht="32.25" customHeight="1" x14ac:dyDescent="0.15">
      <c r="A41" s="175"/>
      <c r="B41" s="202"/>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75"/>
      <c r="U41" s="584" t="str">
        <f t="shared" si="4"/>
        <v/>
      </c>
      <c r="V41" s="584"/>
      <c r="W41" s="585"/>
      <c r="X41" s="585"/>
      <c r="Y41" s="585"/>
      <c r="Z41" s="585"/>
      <c r="AA41" s="585"/>
      <c r="AB41" s="585"/>
      <c r="AC41" s="585"/>
      <c r="AD41" s="585"/>
      <c r="AE41" s="585"/>
      <c r="AF41" s="585"/>
      <c r="AG41" s="585"/>
      <c r="AH41" s="585"/>
      <c r="AI41" s="585"/>
      <c r="AJ41" s="585"/>
      <c r="AK41" s="585"/>
      <c r="AL41" s="175"/>
      <c r="AM41" s="584" t="str">
        <f t="shared" si="0"/>
        <v/>
      </c>
      <c r="AN41" s="584"/>
      <c r="AO41" s="585"/>
      <c r="AP41" s="585"/>
      <c r="AQ41" s="585"/>
      <c r="AR41" s="585"/>
      <c r="AS41" s="585"/>
      <c r="AT41" s="585"/>
      <c r="AU41" s="585"/>
      <c r="AV41" s="585"/>
      <c r="AW41" s="585"/>
      <c r="AX41" s="585"/>
      <c r="AY41" s="585"/>
      <c r="AZ41" s="585"/>
      <c r="BA41" s="585"/>
      <c r="BB41" s="585"/>
      <c r="BC41" s="585"/>
      <c r="BD41" s="175"/>
      <c r="BE41" s="584" t="str">
        <f t="shared" si="1"/>
        <v/>
      </c>
      <c r="BF41" s="584"/>
      <c r="BG41" s="585"/>
      <c r="BH41" s="585"/>
      <c r="BI41" s="585"/>
      <c r="BJ41" s="585"/>
      <c r="BK41" s="585"/>
      <c r="BL41" s="585"/>
      <c r="BM41" s="585"/>
      <c r="BN41" s="585"/>
      <c r="BO41" s="585"/>
      <c r="BP41" s="585"/>
      <c r="BQ41" s="585"/>
      <c r="BR41" s="585"/>
      <c r="BS41" s="585"/>
      <c r="BT41" s="585"/>
      <c r="BU41" s="585"/>
      <c r="BV41" s="175"/>
      <c r="BW41" s="584">
        <f t="shared" si="2"/>
        <v>13</v>
      </c>
      <c r="BX41" s="584"/>
      <c r="BY41" s="585" t="str">
        <f>IF('各会計、関係団体の財政状況及び健全化判断比率'!B75="","",'各会計、関係団体の財政状況及び健全化判断比率'!B75)</f>
        <v>高知県市町村総合事務組合</v>
      </c>
      <c r="BZ41" s="585"/>
      <c r="CA41" s="585"/>
      <c r="CB41" s="585"/>
      <c r="CC41" s="585"/>
      <c r="CD41" s="585"/>
      <c r="CE41" s="585"/>
      <c r="CF41" s="585"/>
      <c r="CG41" s="585"/>
      <c r="CH41" s="585"/>
      <c r="CI41" s="585"/>
      <c r="CJ41" s="585"/>
      <c r="CK41" s="585"/>
      <c r="CL41" s="585"/>
      <c r="CM41" s="585"/>
      <c r="CN41" s="175"/>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80"/>
    </row>
    <row r="42" spans="1:113" ht="32.25" customHeight="1" x14ac:dyDescent="0.15">
      <c r="B42" s="202"/>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75"/>
      <c r="U42" s="584" t="str">
        <f t="shared" si="4"/>
        <v/>
      </c>
      <c r="V42" s="584"/>
      <c r="W42" s="585"/>
      <c r="X42" s="585"/>
      <c r="Y42" s="585"/>
      <c r="Z42" s="585"/>
      <c r="AA42" s="585"/>
      <c r="AB42" s="585"/>
      <c r="AC42" s="585"/>
      <c r="AD42" s="585"/>
      <c r="AE42" s="585"/>
      <c r="AF42" s="585"/>
      <c r="AG42" s="585"/>
      <c r="AH42" s="585"/>
      <c r="AI42" s="585"/>
      <c r="AJ42" s="585"/>
      <c r="AK42" s="585"/>
      <c r="AL42" s="175"/>
      <c r="AM42" s="584" t="str">
        <f t="shared" si="0"/>
        <v/>
      </c>
      <c r="AN42" s="584"/>
      <c r="AO42" s="585"/>
      <c r="AP42" s="585"/>
      <c r="AQ42" s="585"/>
      <c r="AR42" s="585"/>
      <c r="AS42" s="585"/>
      <c r="AT42" s="585"/>
      <c r="AU42" s="585"/>
      <c r="AV42" s="585"/>
      <c r="AW42" s="585"/>
      <c r="AX42" s="585"/>
      <c r="AY42" s="585"/>
      <c r="AZ42" s="585"/>
      <c r="BA42" s="585"/>
      <c r="BB42" s="585"/>
      <c r="BC42" s="585"/>
      <c r="BD42" s="175"/>
      <c r="BE42" s="584" t="str">
        <f t="shared" si="1"/>
        <v/>
      </c>
      <c r="BF42" s="584"/>
      <c r="BG42" s="585"/>
      <c r="BH42" s="585"/>
      <c r="BI42" s="585"/>
      <c r="BJ42" s="585"/>
      <c r="BK42" s="585"/>
      <c r="BL42" s="585"/>
      <c r="BM42" s="585"/>
      <c r="BN42" s="585"/>
      <c r="BO42" s="585"/>
      <c r="BP42" s="585"/>
      <c r="BQ42" s="585"/>
      <c r="BR42" s="585"/>
      <c r="BS42" s="585"/>
      <c r="BT42" s="585"/>
      <c r="BU42" s="585"/>
      <c r="BV42" s="175"/>
      <c r="BW42" s="584">
        <f t="shared" si="2"/>
        <v>14</v>
      </c>
      <c r="BX42" s="584"/>
      <c r="BY42" s="585" t="str">
        <f>IF('各会計、関係団体の財政状況及び健全化判断比率'!B76="","",'各会計、関係団体の財政状況及び健全化判断比率'!B76)</f>
        <v>高知県後期高齢者医療広域連合</v>
      </c>
      <c r="BZ42" s="585"/>
      <c r="CA42" s="585"/>
      <c r="CB42" s="585"/>
      <c r="CC42" s="585"/>
      <c r="CD42" s="585"/>
      <c r="CE42" s="585"/>
      <c r="CF42" s="585"/>
      <c r="CG42" s="585"/>
      <c r="CH42" s="585"/>
      <c r="CI42" s="585"/>
      <c r="CJ42" s="585"/>
      <c r="CK42" s="585"/>
      <c r="CL42" s="585"/>
      <c r="CM42" s="585"/>
      <c r="CN42" s="175"/>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80"/>
    </row>
    <row r="43" spans="1:113" ht="32.25" customHeight="1" x14ac:dyDescent="0.15">
      <c r="B43" s="202"/>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75"/>
      <c r="U43" s="584" t="str">
        <f t="shared" si="4"/>
        <v/>
      </c>
      <c r="V43" s="584"/>
      <c r="W43" s="585"/>
      <c r="X43" s="585"/>
      <c r="Y43" s="585"/>
      <c r="Z43" s="585"/>
      <c r="AA43" s="585"/>
      <c r="AB43" s="585"/>
      <c r="AC43" s="585"/>
      <c r="AD43" s="585"/>
      <c r="AE43" s="585"/>
      <c r="AF43" s="585"/>
      <c r="AG43" s="585"/>
      <c r="AH43" s="585"/>
      <c r="AI43" s="585"/>
      <c r="AJ43" s="585"/>
      <c r="AK43" s="585"/>
      <c r="AL43" s="175"/>
      <c r="AM43" s="584" t="str">
        <f t="shared" si="0"/>
        <v/>
      </c>
      <c r="AN43" s="584"/>
      <c r="AO43" s="585"/>
      <c r="AP43" s="585"/>
      <c r="AQ43" s="585"/>
      <c r="AR43" s="585"/>
      <c r="AS43" s="585"/>
      <c r="AT43" s="585"/>
      <c r="AU43" s="585"/>
      <c r="AV43" s="585"/>
      <c r="AW43" s="585"/>
      <c r="AX43" s="585"/>
      <c r="AY43" s="585"/>
      <c r="AZ43" s="585"/>
      <c r="BA43" s="585"/>
      <c r="BB43" s="585"/>
      <c r="BC43" s="585"/>
      <c r="BD43" s="175"/>
      <c r="BE43" s="584" t="str">
        <f t="shared" si="1"/>
        <v/>
      </c>
      <c r="BF43" s="584"/>
      <c r="BG43" s="585"/>
      <c r="BH43" s="585"/>
      <c r="BI43" s="585"/>
      <c r="BJ43" s="585"/>
      <c r="BK43" s="585"/>
      <c r="BL43" s="585"/>
      <c r="BM43" s="585"/>
      <c r="BN43" s="585"/>
      <c r="BO43" s="585"/>
      <c r="BP43" s="585"/>
      <c r="BQ43" s="585"/>
      <c r="BR43" s="585"/>
      <c r="BS43" s="585"/>
      <c r="BT43" s="585"/>
      <c r="BU43" s="585"/>
      <c r="BV43" s="175"/>
      <c r="BW43" s="584">
        <f t="shared" si="2"/>
        <v>15</v>
      </c>
      <c r="BX43" s="584"/>
      <c r="BY43" s="585" t="str">
        <f>IF('各会計、関係団体の財政状況及び健全化判断比率'!B77="","",'各会計、関係団体の財政状況及び健全化判断比率'!B77)</f>
        <v>高知県後期高齢者医療広域連合</v>
      </c>
      <c r="BZ43" s="585"/>
      <c r="CA43" s="585"/>
      <c r="CB43" s="585"/>
      <c r="CC43" s="585"/>
      <c r="CD43" s="585"/>
      <c r="CE43" s="585"/>
      <c r="CF43" s="585"/>
      <c r="CG43" s="585"/>
      <c r="CH43" s="585"/>
      <c r="CI43" s="585"/>
      <c r="CJ43" s="585"/>
      <c r="CK43" s="585"/>
      <c r="CL43" s="585"/>
      <c r="CM43" s="585"/>
      <c r="CN43" s="175"/>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80"/>
    </row>
    <row r="44" spans="1:113" ht="13.5" customHeight="1" thickBot="1" x14ac:dyDescent="0.2">
      <c r="B44" s="203"/>
      <c r="C44" s="204"/>
      <c r="D44" s="204"/>
      <c r="E44" s="204"/>
      <c r="F44" s="204"/>
      <c r="G44" s="204"/>
      <c r="H44" s="204"/>
      <c r="I44" s="204"/>
      <c r="J44" s="204"/>
      <c r="K44" s="204"/>
      <c r="L44" s="204"/>
      <c r="M44" s="204"/>
      <c r="N44" s="204"/>
      <c r="O44" s="204"/>
      <c r="P44" s="204"/>
      <c r="Q44" s="204"/>
      <c r="R44" s="204"/>
      <c r="S44" s="204"/>
      <c r="T44" s="204"/>
      <c r="U44" s="204"/>
      <c r="V44" s="204"/>
      <c r="W44" s="204"/>
      <c r="X44" s="204"/>
      <c r="Y44" s="204"/>
      <c r="Z44" s="204"/>
      <c r="AA44" s="204"/>
      <c r="AB44" s="204"/>
      <c r="AC44" s="204"/>
      <c r="AD44" s="204"/>
      <c r="AE44" s="204"/>
      <c r="AF44" s="204"/>
      <c r="AG44" s="204"/>
      <c r="AH44" s="204"/>
      <c r="AI44" s="204"/>
      <c r="AJ44" s="204"/>
      <c r="AK44" s="204"/>
      <c r="AL44" s="204"/>
      <c r="AM44" s="204"/>
      <c r="AN44" s="204"/>
      <c r="AO44" s="204"/>
      <c r="AP44" s="204"/>
      <c r="AQ44" s="204"/>
      <c r="AR44" s="204"/>
      <c r="AS44" s="204"/>
      <c r="AT44" s="204"/>
      <c r="AU44" s="204"/>
      <c r="AV44" s="204"/>
      <c r="AW44" s="204"/>
      <c r="AX44" s="204"/>
      <c r="AY44" s="204"/>
      <c r="AZ44" s="204"/>
      <c r="BA44" s="204"/>
      <c r="BB44" s="204"/>
      <c r="BC44" s="204"/>
      <c r="BD44" s="204"/>
      <c r="BE44" s="204"/>
      <c r="BF44" s="204"/>
      <c r="BG44" s="204"/>
      <c r="BH44" s="204"/>
      <c r="BI44" s="204"/>
      <c r="BJ44" s="204"/>
      <c r="BK44" s="204"/>
      <c r="BL44" s="204"/>
      <c r="BM44" s="204"/>
      <c r="BN44" s="204"/>
      <c r="BO44" s="204"/>
      <c r="BP44" s="204"/>
      <c r="BQ44" s="204"/>
      <c r="BR44" s="204"/>
      <c r="BS44" s="204"/>
      <c r="BT44" s="204"/>
      <c r="BU44" s="204"/>
      <c r="BV44" s="204"/>
      <c r="BW44" s="204"/>
      <c r="BX44" s="204"/>
      <c r="BY44" s="204"/>
      <c r="BZ44" s="204"/>
      <c r="CA44" s="204"/>
      <c r="CB44" s="204"/>
      <c r="CC44" s="204"/>
      <c r="CD44" s="204"/>
      <c r="CE44" s="204"/>
      <c r="CF44" s="204"/>
      <c r="CG44" s="204"/>
      <c r="CH44" s="204"/>
      <c r="CI44" s="204"/>
      <c r="CJ44" s="204"/>
      <c r="CK44" s="204"/>
      <c r="CL44" s="204"/>
      <c r="CM44" s="204"/>
      <c r="CN44" s="204"/>
      <c r="CO44" s="204"/>
      <c r="CP44" s="204"/>
      <c r="CQ44" s="204"/>
      <c r="CR44" s="204"/>
      <c r="CS44" s="204"/>
      <c r="CT44" s="204"/>
      <c r="CU44" s="204"/>
      <c r="CV44" s="204"/>
      <c r="CW44" s="204"/>
      <c r="CX44" s="204"/>
      <c r="CY44" s="204"/>
      <c r="CZ44" s="204"/>
      <c r="DA44" s="204"/>
      <c r="DB44" s="204"/>
      <c r="DC44" s="204"/>
      <c r="DD44" s="204"/>
      <c r="DE44" s="204"/>
      <c r="DF44" s="204"/>
      <c r="DG44" s="204"/>
      <c r="DH44" s="204"/>
      <c r="DI44" s="205"/>
    </row>
    <row r="45" spans="1:113" x14ac:dyDescent="0.15"/>
    <row r="46" spans="1:113" x14ac:dyDescent="0.15">
      <c r="B46" s="174" t="s">
        <v>206</v>
      </c>
      <c r="E46" s="587" t="s">
        <v>207</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15">
      <c r="E47" s="587" t="s">
        <v>208</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15">
      <c r="E48" s="587" t="s">
        <v>209</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15">
      <c r="E49" s="588" t="s">
        <v>210</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15">
      <c r="E50" s="587" t="s">
        <v>211</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15">
      <c r="E51" s="587" t="s">
        <v>212</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15">
      <c r="E52" s="587" t="s">
        <v>213</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15">
      <c r="E53" s="587" t="s">
        <v>214</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15"/>
    <row r="55" spans="5:113" x14ac:dyDescent="0.15"/>
    <row r="56" spans="5:113" x14ac:dyDescent="0.15"/>
  </sheetData>
  <sheetProtection algorithmName="SHA-512" hashValue="F/Mcjll+1Y9KSD5T+w4F1KvK1GFsBdCBuGGbiYQnZsqkh08Q0pEyv7B0W0yrPcahj4AVJoOkeaiXe5L89hoFvA==" saltValue="I8erHLLrsS/Y/qLAMQD8a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C32:S32"/>
    <mergeCell ref="U32:AK32"/>
    <mergeCell ref="AM32:BC32"/>
    <mergeCell ref="BE32:BU32"/>
    <mergeCell ref="BW32:CM32"/>
    <mergeCell ref="CO32:DE32"/>
    <mergeCell ref="E30:K30"/>
    <mergeCell ref="L30:P30"/>
    <mergeCell ref="Q30:V30"/>
    <mergeCell ref="W30:AG30"/>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E24:CS25"/>
    <mergeCell ref="CT24:DA25"/>
    <mergeCell ref="BV25:CC25"/>
    <mergeCell ref="E24:K24"/>
    <mergeCell ref="L24:P24"/>
    <mergeCell ref="Q24:V24"/>
    <mergeCell ref="Z24:AG24"/>
    <mergeCell ref="AH24:AL24"/>
    <mergeCell ref="AM24:AR24"/>
    <mergeCell ref="AH25:AL25"/>
    <mergeCell ref="AM25:AR25"/>
    <mergeCell ref="AS25:AX25"/>
    <mergeCell ref="AY25:BM25"/>
    <mergeCell ref="BN25:BU25"/>
    <mergeCell ref="AS24:AX24"/>
    <mergeCell ref="AY24:BM24"/>
    <mergeCell ref="BN24:BU24"/>
    <mergeCell ref="BV24:CC24"/>
    <mergeCell ref="B22:D30"/>
    <mergeCell ref="E22:K23"/>
    <mergeCell ref="L22:P23"/>
    <mergeCell ref="Q22:V23"/>
    <mergeCell ref="W22:Y29"/>
    <mergeCell ref="Z22:AG23"/>
    <mergeCell ref="CE22:CS23"/>
    <mergeCell ref="CT22:DA23"/>
    <mergeCell ref="DB22:DI23"/>
    <mergeCell ref="AY23:BM23"/>
    <mergeCell ref="BN23:BU23"/>
    <mergeCell ref="BV23:CC23"/>
    <mergeCell ref="AH22:AL23"/>
    <mergeCell ref="AM22:AR23"/>
    <mergeCell ref="AS22:AX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6"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1" width="1.625" style="208" customWidth="1"/>
    <col min="2" max="2" width="2.375" style="208" customWidth="1"/>
    <col min="3" max="16" width="2.625" style="208" customWidth="1"/>
    <col min="17" max="17" width="2.375" style="208" customWidth="1"/>
    <col min="18" max="95" width="1.625" style="208" customWidth="1"/>
    <col min="96" max="133" width="1.625" style="220" customWidth="1"/>
    <col min="134" max="143" width="1.625" style="208" customWidth="1"/>
    <col min="144" max="16384" width="0" style="208" hidden="1"/>
  </cols>
  <sheetData>
    <row r="1" spans="2:143" ht="22.5" customHeight="1" thickBot="1" x14ac:dyDescent="0.2">
      <c r="B1" s="206"/>
      <c r="C1" s="207"/>
      <c r="D1" s="207"/>
      <c r="E1" s="207"/>
      <c r="F1" s="207"/>
      <c r="G1" s="207"/>
      <c r="H1" s="207"/>
      <c r="I1" s="207"/>
      <c r="J1" s="207"/>
      <c r="K1" s="207"/>
      <c r="L1" s="207"/>
      <c r="M1" s="207"/>
      <c r="N1" s="207"/>
      <c r="O1" s="207"/>
      <c r="P1" s="207"/>
      <c r="Q1" s="207"/>
      <c r="R1" s="207"/>
      <c r="S1" s="207"/>
      <c r="T1" s="207"/>
      <c r="U1" s="207"/>
      <c r="V1" s="207"/>
      <c r="W1" s="207"/>
      <c r="X1" s="207"/>
      <c r="Y1" s="207"/>
      <c r="Z1" s="207"/>
      <c r="AA1" s="207"/>
      <c r="AB1" s="207"/>
      <c r="AC1" s="207"/>
      <c r="AD1" s="207"/>
      <c r="AE1" s="207"/>
      <c r="AF1" s="207"/>
      <c r="AG1" s="207"/>
      <c r="AH1" s="207"/>
      <c r="AI1" s="207"/>
      <c r="AJ1" s="207"/>
      <c r="AK1" s="207"/>
      <c r="AL1" s="207"/>
      <c r="AM1" s="207"/>
      <c r="AN1" s="207"/>
      <c r="AO1" s="207"/>
      <c r="AP1" s="207"/>
      <c r="AQ1" s="207"/>
      <c r="AR1" s="207"/>
      <c r="AS1" s="207"/>
      <c r="AT1" s="207"/>
      <c r="AU1" s="207"/>
      <c r="AV1" s="207"/>
      <c r="AW1" s="207"/>
      <c r="AX1" s="207"/>
      <c r="AY1" s="207"/>
      <c r="AZ1" s="207"/>
      <c r="BA1" s="207"/>
      <c r="BB1" s="207"/>
      <c r="BC1" s="207"/>
      <c r="BD1" s="207"/>
      <c r="BE1" s="207"/>
      <c r="BF1" s="207"/>
      <c r="BG1" s="207"/>
      <c r="BH1" s="207"/>
      <c r="BI1" s="207"/>
      <c r="BJ1" s="207"/>
      <c r="BK1" s="207"/>
      <c r="BL1" s="207"/>
      <c r="BM1" s="207"/>
      <c r="BN1" s="207"/>
      <c r="BO1" s="207"/>
      <c r="BP1" s="207"/>
      <c r="BQ1" s="207"/>
      <c r="BR1" s="207"/>
      <c r="BS1" s="207"/>
      <c r="BT1" s="207"/>
      <c r="BU1" s="207"/>
      <c r="BV1" s="207"/>
      <c r="BW1" s="207"/>
      <c r="BX1" s="207"/>
      <c r="BY1" s="207"/>
      <c r="BZ1" s="207"/>
      <c r="CA1" s="207"/>
      <c r="CB1" s="207"/>
      <c r="CC1" s="207"/>
      <c r="CD1" s="207"/>
      <c r="CE1" s="207"/>
      <c r="CF1" s="207"/>
      <c r="CG1" s="207"/>
      <c r="CH1" s="207"/>
      <c r="CI1" s="207"/>
      <c r="CJ1" s="207"/>
      <c r="CK1" s="207"/>
      <c r="CL1" s="207"/>
      <c r="CM1" s="207"/>
      <c r="CN1" s="207"/>
      <c r="CO1" s="207"/>
      <c r="CP1" s="207"/>
      <c r="CQ1" s="207"/>
      <c r="CR1" s="207"/>
      <c r="CS1" s="207"/>
      <c r="CT1" s="207"/>
      <c r="CU1" s="207"/>
      <c r="CV1" s="207"/>
      <c r="CW1" s="207"/>
      <c r="CX1" s="207"/>
      <c r="CY1" s="207"/>
      <c r="CZ1" s="207"/>
      <c r="DA1" s="207"/>
      <c r="DB1" s="207"/>
      <c r="DC1" s="207"/>
      <c r="DD1" s="207"/>
      <c r="DE1" s="207"/>
      <c r="DF1" s="207"/>
      <c r="DG1" s="207"/>
      <c r="DH1" s="589" t="s">
        <v>215</v>
      </c>
      <c r="DI1" s="590"/>
      <c r="DJ1" s="590"/>
      <c r="DK1" s="590"/>
      <c r="DL1" s="590"/>
      <c r="DM1" s="590"/>
      <c r="DN1" s="591"/>
      <c r="DO1" s="208"/>
      <c r="DP1" s="589" t="s">
        <v>216</v>
      </c>
      <c r="DQ1" s="590"/>
      <c r="DR1" s="590"/>
      <c r="DS1" s="590"/>
      <c r="DT1" s="590"/>
      <c r="DU1" s="590"/>
      <c r="DV1" s="590"/>
      <c r="DW1" s="590"/>
      <c r="DX1" s="590"/>
      <c r="DY1" s="590"/>
      <c r="DZ1" s="590"/>
      <c r="EA1" s="590"/>
      <c r="EB1" s="590"/>
      <c r="EC1" s="591"/>
      <c r="ED1" s="207"/>
      <c r="EE1" s="207"/>
      <c r="EF1" s="207"/>
      <c r="EG1" s="207"/>
      <c r="EH1" s="207"/>
      <c r="EI1" s="207"/>
      <c r="EJ1" s="207"/>
      <c r="EK1" s="207"/>
      <c r="EL1" s="207"/>
      <c r="EM1" s="207"/>
    </row>
    <row r="2" spans="2:143" ht="22.5" customHeight="1" x14ac:dyDescent="0.15">
      <c r="B2" s="209" t="s">
        <v>217</v>
      </c>
      <c r="R2" s="210"/>
      <c r="S2" s="210"/>
      <c r="T2" s="210"/>
      <c r="U2" s="210"/>
      <c r="V2" s="210"/>
      <c r="W2" s="210"/>
      <c r="X2" s="210"/>
      <c r="Y2" s="210"/>
      <c r="Z2" s="210"/>
      <c r="AA2" s="210"/>
      <c r="AB2" s="210"/>
      <c r="AC2" s="210"/>
      <c r="AE2" s="211"/>
      <c r="AF2" s="211"/>
      <c r="AG2" s="211"/>
      <c r="AH2" s="211"/>
      <c r="AI2" s="211"/>
      <c r="AJ2" s="210"/>
      <c r="AK2" s="210"/>
      <c r="AL2" s="210"/>
      <c r="AM2" s="210"/>
      <c r="AN2" s="210"/>
      <c r="AO2" s="210"/>
      <c r="AP2" s="210"/>
      <c r="CD2" s="207"/>
      <c r="CE2" s="207"/>
      <c r="CF2" s="207"/>
      <c r="CG2" s="207"/>
      <c r="CH2" s="207"/>
      <c r="CI2" s="207"/>
      <c r="CJ2" s="207"/>
      <c r="CK2" s="207"/>
      <c r="CL2" s="207"/>
      <c r="CM2" s="207"/>
      <c r="CN2" s="207"/>
      <c r="CO2" s="207"/>
      <c r="CP2" s="207"/>
      <c r="CQ2" s="207"/>
      <c r="CR2" s="207"/>
      <c r="CS2" s="207"/>
      <c r="CT2" s="207"/>
      <c r="CU2" s="207"/>
      <c r="CV2" s="207"/>
      <c r="CW2" s="207"/>
      <c r="CX2" s="207"/>
      <c r="CY2" s="207"/>
      <c r="CZ2" s="207"/>
      <c r="DA2" s="207"/>
      <c r="DB2" s="207"/>
      <c r="DC2" s="207"/>
      <c r="DD2" s="207"/>
      <c r="DE2" s="207"/>
      <c r="DF2" s="207"/>
      <c r="DG2" s="207"/>
      <c r="DH2" s="207"/>
      <c r="DI2" s="207"/>
      <c r="DJ2" s="207"/>
      <c r="DK2" s="207"/>
      <c r="DL2" s="207"/>
      <c r="DM2" s="207"/>
      <c r="DN2" s="207"/>
      <c r="DO2" s="207"/>
      <c r="DP2" s="207"/>
      <c r="DQ2" s="207"/>
      <c r="DR2" s="207"/>
      <c r="DS2" s="207"/>
      <c r="DT2" s="207"/>
      <c r="DU2" s="207"/>
      <c r="DV2" s="207"/>
      <c r="DW2" s="207"/>
      <c r="DX2" s="207"/>
      <c r="DY2" s="207"/>
      <c r="DZ2" s="207"/>
      <c r="EA2" s="207"/>
      <c r="EB2" s="207"/>
      <c r="EC2" s="207"/>
    </row>
    <row r="3" spans="2:143" ht="11.25" customHeight="1" x14ac:dyDescent="0.15">
      <c r="B3" s="592" t="s">
        <v>218</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219</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220</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15">
      <c r="B4" s="592" t="s">
        <v>1</v>
      </c>
      <c r="C4" s="593"/>
      <c r="D4" s="593"/>
      <c r="E4" s="593"/>
      <c r="F4" s="593"/>
      <c r="G4" s="593"/>
      <c r="H4" s="593"/>
      <c r="I4" s="593"/>
      <c r="J4" s="593"/>
      <c r="K4" s="593"/>
      <c r="L4" s="593"/>
      <c r="M4" s="593"/>
      <c r="N4" s="593"/>
      <c r="O4" s="593"/>
      <c r="P4" s="593"/>
      <c r="Q4" s="594"/>
      <c r="R4" s="592" t="s">
        <v>221</v>
      </c>
      <c r="S4" s="593"/>
      <c r="T4" s="593"/>
      <c r="U4" s="593"/>
      <c r="V4" s="593"/>
      <c r="W4" s="593"/>
      <c r="X4" s="593"/>
      <c r="Y4" s="594"/>
      <c r="Z4" s="592" t="s">
        <v>222</v>
      </c>
      <c r="AA4" s="593"/>
      <c r="AB4" s="593"/>
      <c r="AC4" s="594"/>
      <c r="AD4" s="592" t="s">
        <v>223</v>
      </c>
      <c r="AE4" s="593"/>
      <c r="AF4" s="593"/>
      <c r="AG4" s="593"/>
      <c r="AH4" s="593"/>
      <c r="AI4" s="593"/>
      <c r="AJ4" s="593"/>
      <c r="AK4" s="594"/>
      <c r="AL4" s="592" t="s">
        <v>222</v>
      </c>
      <c r="AM4" s="593"/>
      <c r="AN4" s="593"/>
      <c r="AO4" s="594"/>
      <c r="AP4" s="595" t="s">
        <v>224</v>
      </c>
      <c r="AQ4" s="595"/>
      <c r="AR4" s="595"/>
      <c r="AS4" s="595"/>
      <c r="AT4" s="595"/>
      <c r="AU4" s="595"/>
      <c r="AV4" s="595"/>
      <c r="AW4" s="595"/>
      <c r="AX4" s="595"/>
      <c r="AY4" s="595"/>
      <c r="AZ4" s="595"/>
      <c r="BA4" s="595"/>
      <c r="BB4" s="595"/>
      <c r="BC4" s="595"/>
      <c r="BD4" s="595"/>
      <c r="BE4" s="595"/>
      <c r="BF4" s="595"/>
      <c r="BG4" s="595" t="s">
        <v>225</v>
      </c>
      <c r="BH4" s="595"/>
      <c r="BI4" s="595"/>
      <c r="BJ4" s="595"/>
      <c r="BK4" s="595"/>
      <c r="BL4" s="595"/>
      <c r="BM4" s="595"/>
      <c r="BN4" s="595"/>
      <c r="BO4" s="595" t="s">
        <v>222</v>
      </c>
      <c r="BP4" s="595"/>
      <c r="BQ4" s="595"/>
      <c r="BR4" s="595"/>
      <c r="BS4" s="595" t="s">
        <v>226</v>
      </c>
      <c r="BT4" s="595"/>
      <c r="BU4" s="595"/>
      <c r="BV4" s="595"/>
      <c r="BW4" s="595"/>
      <c r="BX4" s="595"/>
      <c r="BY4" s="595"/>
      <c r="BZ4" s="595"/>
      <c r="CA4" s="595"/>
      <c r="CB4" s="595"/>
      <c r="CD4" s="592" t="s">
        <v>227</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15">
      <c r="B5" s="596" t="s">
        <v>228</v>
      </c>
      <c r="C5" s="597"/>
      <c r="D5" s="597"/>
      <c r="E5" s="597"/>
      <c r="F5" s="597"/>
      <c r="G5" s="597"/>
      <c r="H5" s="597"/>
      <c r="I5" s="597"/>
      <c r="J5" s="597"/>
      <c r="K5" s="597"/>
      <c r="L5" s="597"/>
      <c r="M5" s="597"/>
      <c r="N5" s="597"/>
      <c r="O5" s="597"/>
      <c r="P5" s="597"/>
      <c r="Q5" s="598"/>
      <c r="R5" s="599">
        <v>204587</v>
      </c>
      <c r="S5" s="600"/>
      <c r="T5" s="600"/>
      <c r="U5" s="600"/>
      <c r="V5" s="600"/>
      <c r="W5" s="600"/>
      <c r="X5" s="600"/>
      <c r="Y5" s="601"/>
      <c r="Z5" s="602">
        <v>7.5</v>
      </c>
      <c r="AA5" s="602"/>
      <c r="AB5" s="602"/>
      <c r="AC5" s="602"/>
      <c r="AD5" s="603">
        <v>204587</v>
      </c>
      <c r="AE5" s="603"/>
      <c r="AF5" s="603"/>
      <c r="AG5" s="603"/>
      <c r="AH5" s="603"/>
      <c r="AI5" s="603"/>
      <c r="AJ5" s="603"/>
      <c r="AK5" s="603"/>
      <c r="AL5" s="604">
        <v>15.3</v>
      </c>
      <c r="AM5" s="605"/>
      <c r="AN5" s="605"/>
      <c r="AO5" s="606"/>
      <c r="AP5" s="596" t="s">
        <v>229</v>
      </c>
      <c r="AQ5" s="597"/>
      <c r="AR5" s="597"/>
      <c r="AS5" s="597"/>
      <c r="AT5" s="597"/>
      <c r="AU5" s="597"/>
      <c r="AV5" s="597"/>
      <c r="AW5" s="597"/>
      <c r="AX5" s="597"/>
      <c r="AY5" s="597"/>
      <c r="AZ5" s="597"/>
      <c r="BA5" s="597"/>
      <c r="BB5" s="597"/>
      <c r="BC5" s="597"/>
      <c r="BD5" s="597"/>
      <c r="BE5" s="597"/>
      <c r="BF5" s="598"/>
      <c r="BG5" s="610">
        <v>203294</v>
      </c>
      <c r="BH5" s="611"/>
      <c r="BI5" s="611"/>
      <c r="BJ5" s="611"/>
      <c r="BK5" s="611"/>
      <c r="BL5" s="611"/>
      <c r="BM5" s="611"/>
      <c r="BN5" s="612"/>
      <c r="BO5" s="613">
        <v>99.4</v>
      </c>
      <c r="BP5" s="613"/>
      <c r="BQ5" s="613"/>
      <c r="BR5" s="613"/>
      <c r="BS5" s="614" t="s">
        <v>230</v>
      </c>
      <c r="BT5" s="614"/>
      <c r="BU5" s="614"/>
      <c r="BV5" s="614"/>
      <c r="BW5" s="614"/>
      <c r="BX5" s="614"/>
      <c r="BY5" s="614"/>
      <c r="BZ5" s="614"/>
      <c r="CA5" s="614"/>
      <c r="CB5" s="618"/>
      <c r="CD5" s="592" t="s">
        <v>224</v>
      </c>
      <c r="CE5" s="593"/>
      <c r="CF5" s="593"/>
      <c r="CG5" s="593"/>
      <c r="CH5" s="593"/>
      <c r="CI5" s="593"/>
      <c r="CJ5" s="593"/>
      <c r="CK5" s="593"/>
      <c r="CL5" s="593"/>
      <c r="CM5" s="593"/>
      <c r="CN5" s="593"/>
      <c r="CO5" s="593"/>
      <c r="CP5" s="593"/>
      <c r="CQ5" s="594"/>
      <c r="CR5" s="592" t="s">
        <v>231</v>
      </c>
      <c r="CS5" s="593"/>
      <c r="CT5" s="593"/>
      <c r="CU5" s="593"/>
      <c r="CV5" s="593"/>
      <c r="CW5" s="593"/>
      <c r="CX5" s="593"/>
      <c r="CY5" s="594"/>
      <c r="CZ5" s="592" t="s">
        <v>222</v>
      </c>
      <c r="DA5" s="593"/>
      <c r="DB5" s="593"/>
      <c r="DC5" s="594"/>
      <c r="DD5" s="592" t="s">
        <v>232</v>
      </c>
      <c r="DE5" s="593"/>
      <c r="DF5" s="593"/>
      <c r="DG5" s="593"/>
      <c r="DH5" s="593"/>
      <c r="DI5" s="593"/>
      <c r="DJ5" s="593"/>
      <c r="DK5" s="593"/>
      <c r="DL5" s="593"/>
      <c r="DM5" s="593"/>
      <c r="DN5" s="593"/>
      <c r="DO5" s="593"/>
      <c r="DP5" s="594"/>
      <c r="DQ5" s="592" t="s">
        <v>233</v>
      </c>
      <c r="DR5" s="593"/>
      <c r="DS5" s="593"/>
      <c r="DT5" s="593"/>
      <c r="DU5" s="593"/>
      <c r="DV5" s="593"/>
      <c r="DW5" s="593"/>
      <c r="DX5" s="593"/>
      <c r="DY5" s="593"/>
      <c r="DZ5" s="593"/>
      <c r="EA5" s="593"/>
      <c r="EB5" s="593"/>
      <c r="EC5" s="594"/>
    </row>
    <row r="6" spans="2:143" ht="11.25" customHeight="1" x14ac:dyDescent="0.15">
      <c r="B6" s="607" t="s">
        <v>234</v>
      </c>
      <c r="C6" s="608"/>
      <c r="D6" s="608"/>
      <c r="E6" s="608"/>
      <c r="F6" s="608"/>
      <c r="G6" s="608"/>
      <c r="H6" s="608"/>
      <c r="I6" s="608"/>
      <c r="J6" s="608"/>
      <c r="K6" s="608"/>
      <c r="L6" s="608"/>
      <c r="M6" s="608"/>
      <c r="N6" s="608"/>
      <c r="O6" s="608"/>
      <c r="P6" s="608"/>
      <c r="Q6" s="609"/>
      <c r="R6" s="610">
        <v>46754</v>
      </c>
      <c r="S6" s="611"/>
      <c r="T6" s="611"/>
      <c r="U6" s="611"/>
      <c r="V6" s="611"/>
      <c r="W6" s="611"/>
      <c r="X6" s="611"/>
      <c r="Y6" s="612"/>
      <c r="Z6" s="613">
        <v>1.7</v>
      </c>
      <c r="AA6" s="613"/>
      <c r="AB6" s="613"/>
      <c r="AC6" s="613"/>
      <c r="AD6" s="614">
        <v>46754</v>
      </c>
      <c r="AE6" s="614"/>
      <c r="AF6" s="614"/>
      <c r="AG6" s="614"/>
      <c r="AH6" s="614"/>
      <c r="AI6" s="614"/>
      <c r="AJ6" s="614"/>
      <c r="AK6" s="614"/>
      <c r="AL6" s="615">
        <v>3.5</v>
      </c>
      <c r="AM6" s="616"/>
      <c r="AN6" s="616"/>
      <c r="AO6" s="617"/>
      <c r="AP6" s="607" t="s">
        <v>235</v>
      </c>
      <c r="AQ6" s="608"/>
      <c r="AR6" s="608"/>
      <c r="AS6" s="608"/>
      <c r="AT6" s="608"/>
      <c r="AU6" s="608"/>
      <c r="AV6" s="608"/>
      <c r="AW6" s="608"/>
      <c r="AX6" s="608"/>
      <c r="AY6" s="608"/>
      <c r="AZ6" s="608"/>
      <c r="BA6" s="608"/>
      <c r="BB6" s="608"/>
      <c r="BC6" s="608"/>
      <c r="BD6" s="608"/>
      <c r="BE6" s="608"/>
      <c r="BF6" s="609"/>
      <c r="BG6" s="610">
        <v>203294</v>
      </c>
      <c r="BH6" s="611"/>
      <c r="BI6" s="611"/>
      <c r="BJ6" s="611"/>
      <c r="BK6" s="611"/>
      <c r="BL6" s="611"/>
      <c r="BM6" s="611"/>
      <c r="BN6" s="612"/>
      <c r="BO6" s="613">
        <v>99.4</v>
      </c>
      <c r="BP6" s="613"/>
      <c r="BQ6" s="613"/>
      <c r="BR6" s="613"/>
      <c r="BS6" s="614" t="s">
        <v>175</v>
      </c>
      <c r="BT6" s="614"/>
      <c r="BU6" s="614"/>
      <c r="BV6" s="614"/>
      <c r="BW6" s="614"/>
      <c r="BX6" s="614"/>
      <c r="BY6" s="614"/>
      <c r="BZ6" s="614"/>
      <c r="CA6" s="614"/>
      <c r="CB6" s="618"/>
      <c r="CD6" s="596" t="s">
        <v>236</v>
      </c>
      <c r="CE6" s="597"/>
      <c r="CF6" s="597"/>
      <c r="CG6" s="597"/>
      <c r="CH6" s="597"/>
      <c r="CI6" s="597"/>
      <c r="CJ6" s="597"/>
      <c r="CK6" s="597"/>
      <c r="CL6" s="597"/>
      <c r="CM6" s="597"/>
      <c r="CN6" s="597"/>
      <c r="CO6" s="597"/>
      <c r="CP6" s="597"/>
      <c r="CQ6" s="598"/>
      <c r="CR6" s="610">
        <v>50701</v>
      </c>
      <c r="CS6" s="611"/>
      <c r="CT6" s="611"/>
      <c r="CU6" s="611"/>
      <c r="CV6" s="611"/>
      <c r="CW6" s="611"/>
      <c r="CX6" s="611"/>
      <c r="CY6" s="612"/>
      <c r="CZ6" s="604">
        <v>1.9</v>
      </c>
      <c r="DA6" s="605"/>
      <c r="DB6" s="605"/>
      <c r="DC6" s="621"/>
      <c r="DD6" s="619" t="s">
        <v>131</v>
      </c>
      <c r="DE6" s="611"/>
      <c r="DF6" s="611"/>
      <c r="DG6" s="611"/>
      <c r="DH6" s="611"/>
      <c r="DI6" s="611"/>
      <c r="DJ6" s="611"/>
      <c r="DK6" s="611"/>
      <c r="DL6" s="611"/>
      <c r="DM6" s="611"/>
      <c r="DN6" s="611"/>
      <c r="DO6" s="611"/>
      <c r="DP6" s="612"/>
      <c r="DQ6" s="619">
        <v>50701</v>
      </c>
      <c r="DR6" s="611"/>
      <c r="DS6" s="611"/>
      <c r="DT6" s="611"/>
      <c r="DU6" s="611"/>
      <c r="DV6" s="611"/>
      <c r="DW6" s="611"/>
      <c r="DX6" s="611"/>
      <c r="DY6" s="611"/>
      <c r="DZ6" s="611"/>
      <c r="EA6" s="611"/>
      <c r="EB6" s="611"/>
      <c r="EC6" s="620"/>
    </row>
    <row r="7" spans="2:143" ht="11.25" customHeight="1" x14ac:dyDescent="0.15">
      <c r="B7" s="607" t="s">
        <v>237</v>
      </c>
      <c r="C7" s="608"/>
      <c r="D7" s="608"/>
      <c r="E7" s="608"/>
      <c r="F7" s="608"/>
      <c r="G7" s="608"/>
      <c r="H7" s="608"/>
      <c r="I7" s="608"/>
      <c r="J7" s="608"/>
      <c r="K7" s="608"/>
      <c r="L7" s="608"/>
      <c r="M7" s="608"/>
      <c r="N7" s="608"/>
      <c r="O7" s="608"/>
      <c r="P7" s="608"/>
      <c r="Q7" s="609"/>
      <c r="R7" s="610">
        <v>137</v>
      </c>
      <c r="S7" s="611"/>
      <c r="T7" s="611"/>
      <c r="U7" s="611"/>
      <c r="V7" s="611"/>
      <c r="W7" s="611"/>
      <c r="X7" s="611"/>
      <c r="Y7" s="612"/>
      <c r="Z7" s="613">
        <v>0</v>
      </c>
      <c r="AA7" s="613"/>
      <c r="AB7" s="613"/>
      <c r="AC7" s="613"/>
      <c r="AD7" s="614">
        <v>137</v>
      </c>
      <c r="AE7" s="614"/>
      <c r="AF7" s="614"/>
      <c r="AG7" s="614"/>
      <c r="AH7" s="614"/>
      <c r="AI7" s="614"/>
      <c r="AJ7" s="614"/>
      <c r="AK7" s="614"/>
      <c r="AL7" s="615">
        <v>0</v>
      </c>
      <c r="AM7" s="616"/>
      <c r="AN7" s="616"/>
      <c r="AO7" s="617"/>
      <c r="AP7" s="607" t="s">
        <v>238</v>
      </c>
      <c r="AQ7" s="608"/>
      <c r="AR7" s="608"/>
      <c r="AS7" s="608"/>
      <c r="AT7" s="608"/>
      <c r="AU7" s="608"/>
      <c r="AV7" s="608"/>
      <c r="AW7" s="608"/>
      <c r="AX7" s="608"/>
      <c r="AY7" s="608"/>
      <c r="AZ7" s="608"/>
      <c r="BA7" s="608"/>
      <c r="BB7" s="608"/>
      <c r="BC7" s="608"/>
      <c r="BD7" s="608"/>
      <c r="BE7" s="608"/>
      <c r="BF7" s="609"/>
      <c r="BG7" s="610">
        <v>43916</v>
      </c>
      <c r="BH7" s="611"/>
      <c r="BI7" s="611"/>
      <c r="BJ7" s="611"/>
      <c r="BK7" s="611"/>
      <c r="BL7" s="611"/>
      <c r="BM7" s="611"/>
      <c r="BN7" s="612"/>
      <c r="BO7" s="613">
        <v>21.5</v>
      </c>
      <c r="BP7" s="613"/>
      <c r="BQ7" s="613"/>
      <c r="BR7" s="613"/>
      <c r="BS7" s="614" t="s">
        <v>175</v>
      </c>
      <c r="BT7" s="614"/>
      <c r="BU7" s="614"/>
      <c r="BV7" s="614"/>
      <c r="BW7" s="614"/>
      <c r="BX7" s="614"/>
      <c r="BY7" s="614"/>
      <c r="BZ7" s="614"/>
      <c r="CA7" s="614"/>
      <c r="CB7" s="618"/>
      <c r="CD7" s="607" t="s">
        <v>239</v>
      </c>
      <c r="CE7" s="608"/>
      <c r="CF7" s="608"/>
      <c r="CG7" s="608"/>
      <c r="CH7" s="608"/>
      <c r="CI7" s="608"/>
      <c r="CJ7" s="608"/>
      <c r="CK7" s="608"/>
      <c r="CL7" s="608"/>
      <c r="CM7" s="608"/>
      <c r="CN7" s="608"/>
      <c r="CO7" s="608"/>
      <c r="CP7" s="608"/>
      <c r="CQ7" s="609"/>
      <c r="CR7" s="610">
        <v>654646</v>
      </c>
      <c r="CS7" s="611"/>
      <c r="CT7" s="611"/>
      <c r="CU7" s="611"/>
      <c r="CV7" s="611"/>
      <c r="CW7" s="611"/>
      <c r="CX7" s="611"/>
      <c r="CY7" s="612"/>
      <c r="CZ7" s="613">
        <v>24.9</v>
      </c>
      <c r="DA7" s="613"/>
      <c r="DB7" s="613"/>
      <c r="DC7" s="613"/>
      <c r="DD7" s="619">
        <v>51152</v>
      </c>
      <c r="DE7" s="611"/>
      <c r="DF7" s="611"/>
      <c r="DG7" s="611"/>
      <c r="DH7" s="611"/>
      <c r="DI7" s="611"/>
      <c r="DJ7" s="611"/>
      <c r="DK7" s="611"/>
      <c r="DL7" s="611"/>
      <c r="DM7" s="611"/>
      <c r="DN7" s="611"/>
      <c r="DO7" s="611"/>
      <c r="DP7" s="612"/>
      <c r="DQ7" s="619">
        <v>417880</v>
      </c>
      <c r="DR7" s="611"/>
      <c r="DS7" s="611"/>
      <c r="DT7" s="611"/>
      <c r="DU7" s="611"/>
      <c r="DV7" s="611"/>
      <c r="DW7" s="611"/>
      <c r="DX7" s="611"/>
      <c r="DY7" s="611"/>
      <c r="DZ7" s="611"/>
      <c r="EA7" s="611"/>
      <c r="EB7" s="611"/>
      <c r="EC7" s="620"/>
    </row>
    <row r="8" spans="2:143" ht="11.25" customHeight="1" x14ac:dyDescent="0.15">
      <c r="B8" s="607" t="s">
        <v>240</v>
      </c>
      <c r="C8" s="608"/>
      <c r="D8" s="608"/>
      <c r="E8" s="608"/>
      <c r="F8" s="608"/>
      <c r="G8" s="608"/>
      <c r="H8" s="608"/>
      <c r="I8" s="608"/>
      <c r="J8" s="608"/>
      <c r="K8" s="608"/>
      <c r="L8" s="608"/>
      <c r="M8" s="608"/>
      <c r="N8" s="608"/>
      <c r="O8" s="608"/>
      <c r="P8" s="608"/>
      <c r="Q8" s="609"/>
      <c r="R8" s="610">
        <v>517</v>
      </c>
      <c r="S8" s="611"/>
      <c r="T8" s="611"/>
      <c r="U8" s="611"/>
      <c r="V8" s="611"/>
      <c r="W8" s="611"/>
      <c r="X8" s="611"/>
      <c r="Y8" s="612"/>
      <c r="Z8" s="613">
        <v>0</v>
      </c>
      <c r="AA8" s="613"/>
      <c r="AB8" s="613"/>
      <c r="AC8" s="613"/>
      <c r="AD8" s="614">
        <v>517</v>
      </c>
      <c r="AE8" s="614"/>
      <c r="AF8" s="614"/>
      <c r="AG8" s="614"/>
      <c r="AH8" s="614"/>
      <c r="AI8" s="614"/>
      <c r="AJ8" s="614"/>
      <c r="AK8" s="614"/>
      <c r="AL8" s="615">
        <v>0</v>
      </c>
      <c r="AM8" s="616"/>
      <c r="AN8" s="616"/>
      <c r="AO8" s="617"/>
      <c r="AP8" s="607" t="s">
        <v>241</v>
      </c>
      <c r="AQ8" s="608"/>
      <c r="AR8" s="608"/>
      <c r="AS8" s="608"/>
      <c r="AT8" s="608"/>
      <c r="AU8" s="608"/>
      <c r="AV8" s="608"/>
      <c r="AW8" s="608"/>
      <c r="AX8" s="608"/>
      <c r="AY8" s="608"/>
      <c r="AZ8" s="608"/>
      <c r="BA8" s="608"/>
      <c r="BB8" s="608"/>
      <c r="BC8" s="608"/>
      <c r="BD8" s="608"/>
      <c r="BE8" s="608"/>
      <c r="BF8" s="609"/>
      <c r="BG8" s="610">
        <v>2017</v>
      </c>
      <c r="BH8" s="611"/>
      <c r="BI8" s="611"/>
      <c r="BJ8" s="611"/>
      <c r="BK8" s="611"/>
      <c r="BL8" s="611"/>
      <c r="BM8" s="611"/>
      <c r="BN8" s="612"/>
      <c r="BO8" s="613">
        <v>1</v>
      </c>
      <c r="BP8" s="613"/>
      <c r="BQ8" s="613"/>
      <c r="BR8" s="613"/>
      <c r="BS8" s="614" t="s">
        <v>175</v>
      </c>
      <c r="BT8" s="614"/>
      <c r="BU8" s="614"/>
      <c r="BV8" s="614"/>
      <c r="BW8" s="614"/>
      <c r="BX8" s="614"/>
      <c r="BY8" s="614"/>
      <c r="BZ8" s="614"/>
      <c r="CA8" s="614"/>
      <c r="CB8" s="618"/>
      <c r="CD8" s="607" t="s">
        <v>242</v>
      </c>
      <c r="CE8" s="608"/>
      <c r="CF8" s="608"/>
      <c r="CG8" s="608"/>
      <c r="CH8" s="608"/>
      <c r="CI8" s="608"/>
      <c r="CJ8" s="608"/>
      <c r="CK8" s="608"/>
      <c r="CL8" s="608"/>
      <c r="CM8" s="608"/>
      <c r="CN8" s="608"/>
      <c r="CO8" s="608"/>
      <c r="CP8" s="608"/>
      <c r="CQ8" s="609"/>
      <c r="CR8" s="610">
        <v>296925</v>
      </c>
      <c r="CS8" s="611"/>
      <c r="CT8" s="611"/>
      <c r="CU8" s="611"/>
      <c r="CV8" s="611"/>
      <c r="CW8" s="611"/>
      <c r="CX8" s="611"/>
      <c r="CY8" s="612"/>
      <c r="CZ8" s="613">
        <v>11.3</v>
      </c>
      <c r="DA8" s="613"/>
      <c r="DB8" s="613"/>
      <c r="DC8" s="613"/>
      <c r="DD8" s="619">
        <v>3745</v>
      </c>
      <c r="DE8" s="611"/>
      <c r="DF8" s="611"/>
      <c r="DG8" s="611"/>
      <c r="DH8" s="611"/>
      <c r="DI8" s="611"/>
      <c r="DJ8" s="611"/>
      <c r="DK8" s="611"/>
      <c r="DL8" s="611"/>
      <c r="DM8" s="611"/>
      <c r="DN8" s="611"/>
      <c r="DO8" s="611"/>
      <c r="DP8" s="612"/>
      <c r="DQ8" s="619">
        <v>234316</v>
      </c>
      <c r="DR8" s="611"/>
      <c r="DS8" s="611"/>
      <c r="DT8" s="611"/>
      <c r="DU8" s="611"/>
      <c r="DV8" s="611"/>
      <c r="DW8" s="611"/>
      <c r="DX8" s="611"/>
      <c r="DY8" s="611"/>
      <c r="DZ8" s="611"/>
      <c r="EA8" s="611"/>
      <c r="EB8" s="611"/>
      <c r="EC8" s="620"/>
    </row>
    <row r="9" spans="2:143" ht="11.25" customHeight="1" x14ac:dyDescent="0.15">
      <c r="B9" s="607" t="s">
        <v>243</v>
      </c>
      <c r="C9" s="608"/>
      <c r="D9" s="608"/>
      <c r="E9" s="608"/>
      <c r="F9" s="608"/>
      <c r="G9" s="608"/>
      <c r="H9" s="608"/>
      <c r="I9" s="608"/>
      <c r="J9" s="608"/>
      <c r="K9" s="608"/>
      <c r="L9" s="608"/>
      <c r="M9" s="608"/>
      <c r="N9" s="608"/>
      <c r="O9" s="608"/>
      <c r="P9" s="608"/>
      <c r="Q9" s="609"/>
      <c r="R9" s="610">
        <v>586</v>
      </c>
      <c r="S9" s="611"/>
      <c r="T9" s="611"/>
      <c r="U9" s="611"/>
      <c r="V9" s="611"/>
      <c r="W9" s="611"/>
      <c r="X9" s="611"/>
      <c r="Y9" s="612"/>
      <c r="Z9" s="613">
        <v>0</v>
      </c>
      <c r="AA9" s="613"/>
      <c r="AB9" s="613"/>
      <c r="AC9" s="613"/>
      <c r="AD9" s="614">
        <v>586</v>
      </c>
      <c r="AE9" s="614"/>
      <c r="AF9" s="614"/>
      <c r="AG9" s="614"/>
      <c r="AH9" s="614"/>
      <c r="AI9" s="614"/>
      <c r="AJ9" s="614"/>
      <c r="AK9" s="614"/>
      <c r="AL9" s="615">
        <v>0</v>
      </c>
      <c r="AM9" s="616"/>
      <c r="AN9" s="616"/>
      <c r="AO9" s="617"/>
      <c r="AP9" s="607" t="s">
        <v>244</v>
      </c>
      <c r="AQ9" s="608"/>
      <c r="AR9" s="608"/>
      <c r="AS9" s="608"/>
      <c r="AT9" s="608"/>
      <c r="AU9" s="608"/>
      <c r="AV9" s="608"/>
      <c r="AW9" s="608"/>
      <c r="AX9" s="608"/>
      <c r="AY9" s="608"/>
      <c r="AZ9" s="608"/>
      <c r="BA9" s="608"/>
      <c r="BB9" s="608"/>
      <c r="BC9" s="608"/>
      <c r="BD9" s="608"/>
      <c r="BE9" s="608"/>
      <c r="BF9" s="609"/>
      <c r="BG9" s="610">
        <v>38277</v>
      </c>
      <c r="BH9" s="611"/>
      <c r="BI9" s="611"/>
      <c r="BJ9" s="611"/>
      <c r="BK9" s="611"/>
      <c r="BL9" s="611"/>
      <c r="BM9" s="611"/>
      <c r="BN9" s="612"/>
      <c r="BO9" s="613">
        <v>18.7</v>
      </c>
      <c r="BP9" s="613"/>
      <c r="BQ9" s="613"/>
      <c r="BR9" s="613"/>
      <c r="BS9" s="614" t="s">
        <v>230</v>
      </c>
      <c r="BT9" s="614"/>
      <c r="BU9" s="614"/>
      <c r="BV9" s="614"/>
      <c r="BW9" s="614"/>
      <c r="BX9" s="614"/>
      <c r="BY9" s="614"/>
      <c r="BZ9" s="614"/>
      <c r="CA9" s="614"/>
      <c r="CB9" s="618"/>
      <c r="CD9" s="607" t="s">
        <v>245</v>
      </c>
      <c r="CE9" s="608"/>
      <c r="CF9" s="608"/>
      <c r="CG9" s="608"/>
      <c r="CH9" s="608"/>
      <c r="CI9" s="608"/>
      <c r="CJ9" s="608"/>
      <c r="CK9" s="608"/>
      <c r="CL9" s="608"/>
      <c r="CM9" s="608"/>
      <c r="CN9" s="608"/>
      <c r="CO9" s="608"/>
      <c r="CP9" s="608"/>
      <c r="CQ9" s="609"/>
      <c r="CR9" s="610">
        <v>267448</v>
      </c>
      <c r="CS9" s="611"/>
      <c r="CT9" s="611"/>
      <c r="CU9" s="611"/>
      <c r="CV9" s="611"/>
      <c r="CW9" s="611"/>
      <c r="CX9" s="611"/>
      <c r="CY9" s="612"/>
      <c r="CZ9" s="613">
        <v>10.199999999999999</v>
      </c>
      <c r="DA9" s="613"/>
      <c r="DB9" s="613"/>
      <c r="DC9" s="613"/>
      <c r="DD9" s="619">
        <v>199</v>
      </c>
      <c r="DE9" s="611"/>
      <c r="DF9" s="611"/>
      <c r="DG9" s="611"/>
      <c r="DH9" s="611"/>
      <c r="DI9" s="611"/>
      <c r="DJ9" s="611"/>
      <c r="DK9" s="611"/>
      <c r="DL9" s="611"/>
      <c r="DM9" s="611"/>
      <c r="DN9" s="611"/>
      <c r="DO9" s="611"/>
      <c r="DP9" s="612"/>
      <c r="DQ9" s="619">
        <v>135134</v>
      </c>
      <c r="DR9" s="611"/>
      <c r="DS9" s="611"/>
      <c r="DT9" s="611"/>
      <c r="DU9" s="611"/>
      <c r="DV9" s="611"/>
      <c r="DW9" s="611"/>
      <c r="DX9" s="611"/>
      <c r="DY9" s="611"/>
      <c r="DZ9" s="611"/>
      <c r="EA9" s="611"/>
      <c r="EB9" s="611"/>
      <c r="EC9" s="620"/>
    </row>
    <row r="10" spans="2:143" ht="11.25" customHeight="1" x14ac:dyDescent="0.15">
      <c r="B10" s="607" t="s">
        <v>246</v>
      </c>
      <c r="C10" s="608"/>
      <c r="D10" s="608"/>
      <c r="E10" s="608"/>
      <c r="F10" s="608"/>
      <c r="G10" s="608"/>
      <c r="H10" s="608"/>
      <c r="I10" s="608"/>
      <c r="J10" s="608"/>
      <c r="K10" s="608"/>
      <c r="L10" s="608"/>
      <c r="M10" s="608"/>
      <c r="N10" s="608"/>
      <c r="O10" s="608"/>
      <c r="P10" s="608"/>
      <c r="Q10" s="609"/>
      <c r="R10" s="610" t="s">
        <v>230</v>
      </c>
      <c r="S10" s="611"/>
      <c r="T10" s="611"/>
      <c r="U10" s="611"/>
      <c r="V10" s="611"/>
      <c r="W10" s="611"/>
      <c r="X10" s="611"/>
      <c r="Y10" s="612"/>
      <c r="Z10" s="613" t="s">
        <v>175</v>
      </c>
      <c r="AA10" s="613"/>
      <c r="AB10" s="613"/>
      <c r="AC10" s="613"/>
      <c r="AD10" s="614" t="s">
        <v>175</v>
      </c>
      <c r="AE10" s="614"/>
      <c r="AF10" s="614"/>
      <c r="AG10" s="614"/>
      <c r="AH10" s="614"/>
      <c r="AI10" s="614"/>
      <c r="AJ10" s="614"/>
      <c r="AK10" s="614"/>
      <c r="AL10" s="615" t="s">
        <v>230</v>
      </c>
      <c r="AM10" s="616"/>
      <c r="AN10" s="616"/>
      <c r="AO10" s="617"/>
      <c r="AP10" s="607" t="s">
        <v>247</v>
      </c>
      <c r="AQ10" s="608"/>
      <c r="AR10" s="608"/>
      <c r="AS10" s="608"/>
      <c r="AT10" s="608"/>
      <c r="AU10" s="608"/>
      <c r="AV10" s="608"/>
      <c r="AW10" s="608"/>
      <c r="AX10" s="608"/>
      <c r="AY10" s="608"/>
      <c r="AZ10" s="608"/>
      <c r="BA10" s="608"/>
      <c r="BB10" s="608"/>
      <c r="BC10" s="608"/>
      <c r="BD10" s="608"/>
      <c r="BE10" s="608"/>
      <c r="BF10" s="609"/>
      <c r="BG10" s="610">
        <v>3440</v>
      </c>
      <c r="BH10" s="611"/>
      <c r="BI10" s="611"/>
      <c r="BJ10" s="611"/>
      <c r="BK10" s="611"/>
      <c r="BL10" s="611"/>
      <c r="BM10" s="611"/>
      <c r="BN10" s="612"/>
      <c r="BO10" s="613">
        <v>1.7</v>
      </c>
      <c r="BP10" s="613"/>
      <c r="BQ10" s="613"/>
      <c r="BR10" s="613"/>
      <c r="BS10" s="614" t="s">
        <v>131</v>
      </c>
      <c r="BT10" s="614"/>
      <c r="BU10" s="614"/>
      <c r="BV10" s="614"/>
      <c r="BW10" s="614"/>
      <c r="BX10" s="614"/>
      <c r="BY10" s="614"/>
      <c r="BZ10" s="614"/>
      <c r="CA10" s="614"/>
      <c r="CB10" s="618"/>
      <c r="CD10" s="607" t="s">
        <v>248</v>
      </c>
      <c r="CE10" s="608"/>
      <c r="CF10" s="608"/>
      <c r="CG10" s="608"/>
      <c r="CH10" s="608"/>
      <c r="CI10" s="608"/>
      <c r="CJ10" s="608"/>
      <c r="CK10" s="608"/>
      <c r="CL10" s="608"/>
      <c r="CM10" s="608"/>
      <c r="CN10" s="608"/>
      <c r="CO10" s="608"/>
      <c r="CP10" s="608"/>
      <c r="CQ10" s="609"/>
      <c r="CR10" s="610" t="s">
        <v>131</v>
      </c>
      <c r="CS10" s="611"/>
      <c r="CT10" s="611"/>
      <c r="CU10" s="611"/>
      <c r="CV10" s="611"/>
      <c r="CW10" s="611"/>
      <c r="CX10" s="611"/>
      <c r="CY10" s="612"/>
      <c r="CZ10" s="613" t="s">
        <v>230</v>
      </c>
      <c r="DA10" s="613"/>
      <c r="DB10" s="613"/>
      <c r="DC10" s="613"/>
      <c r="DD10" s="619" t="s">
        <v>230</v>
      </c>
      <c r="DE10" s="611"/>
      <c r="DF10" s="611"/>
      <c r="DG10" s="611"/>
      <c r="DH10" s="611"/>
      <c r="DI10" s="611"/>
      <c r="DJ10" s="611"/>
      <c r="DK10" s="611"/>
      <c r="DL10" s="611"/>
      <c r="DM10" s="611"/>
      <c r="DN10" s="611"/>
      <c r="DO10" s="611"/>
      <c r="DP10" s="612"/>
      <c r="DQ10" s="619" t="s">
        <v>131</v>
      </c>
      <c r="DR10" s="611"/>
      <c r="DS10" s="611"/>
      <c r="DT10" s="611"/>
      <c r="DU10" s="611"/>
      <c r="DV10" s="611"/>
      <c r="DW10" s="611"/>
      <c r="DX10" s="611"/>
      <c r="DY10" s="611"/>
      <c r="DZ10" s="611"/>
      <c r="EA10" s="611"/>
      <c r="EB10" s="611"/>
      <c r="EC10" s="620"/>
    </row>
    <row r="11" spans="2:143" ht="11.25" customHeight="1" x14ac:dyDescent="0.15">
      <c r="B11" s="607" t="s">
        <v>249</v>
      </c>
      <c r="C11" s="608"/>
      <c r="D11" s="608"/>
      <c r="E11" s="608"/>
      <c r="F11" s="608"/>
      <c r="G11" s="608"/>
      <c r="H11" s="608"/>
      <c r="I11" s="608"/>
      <c r="J11" s="608"/>
      <c r="K11" s="608"/>
      <c r="L11" s="608"/>
      <c r="M11" s="608"/>
      <c r="N11" s="608"/>
      <c r="O11" s="608"/>
      <c r="P11" s="608"/>
      <c r="Q11" s="609"/>
      <c r="R11" s="610">
        <v>29540</v>
      </c>
      <c r="S11" s="611"/>
      <c r="T11" s="611"/>
      <c r="U11" s="611"/>
      <c r="V11" s="611"/>
      <c r="W11" s="611"/>
      <c r="X11" s="611"/>
      <c r="Y11" s="612"/>
      <c r="Z11" s="615">
        <v>1.1000000000000001</v>
      </c>
      <c r="AA11" s="616"/>
      <c r="AB11" s="616"/>
      <c r="AC11" s="622"/>
      <c r="AD11" s="619">
        <v>29540</v>
      </c>
      <c r="AE11" s="611"/>
      <c r="AF11" s="611"/>
      <c r="AG11" s="611"/>
      <c r="AH11" s="611"/>
      <c r="AI11" s="611"/>
      <c r="AJ11" s="611"/>
      <c r="AK11" s="612"/>
      <c r="AL11" s="615">
        <v>2.2000000000000002</v>
      </c>
      <c r="AM11" s="616"/>
      <c r="AN11" s="616"/>
      <c r="AO11" s="617"/>
      <c r="AP11" s="607" t="s">
        <v>250</v>
      </c>
      <c r="AQ11" s="608"/>
      <c r="AR11" s="608"/>
      <c r="AS11" s="608"/>
      <c r="AT11" s="608"/>
      <c r="AU11" s="608"/>
      <c r="AV11" s="608"/>
      <c r="AW11" s="608"/>
      <c r="AX11" s="608"/>
      <c r="AY11" s="608"/>
      <c r="AZ11" s="608"/>
      <c r="BA11" s="608"/>
      <c r="BB11" s="608"/>
      <c r="BC11" s="608"/>
      <c r="BD11" s="608"/>
      <c r="BE11" s="608"/>
      <c r="BF11" s="609"/>
      <c r="BG11" s="610">
        <v>182</v>
      </c>
      <c r="BH11" s="611"/>
      <c r="BI11" s="611"/>
      <c r="BJ11" s="611"/>
      <c r="BK11" s="611"/>
      <c r="BL11" s="611"/>
      <c r="BM11" s="611"/>
      <c r="BN11" s="612"/>
      <c r="BO11" s="613">
        <v>0.1</v>
      </c>
      <c r="BP11" s="613"/>
      <c r="BQ11" s="613"/>
      <c r="BR11" s="613"/>
      <c r="BS11" s="614" t="s">
        <v>230</v>
      </c>
      <c r="BT11" s="614"/>
      <c r="BU11" s="614"/>
      <c r="BV11" s="614"/>
      <c r="BW11" s="614"/>
      <c r="BX11" s="614"/>
      <c r="BY11" s="614"/>
      <c r="BZ11" s="614"/>
      <c r="CA11" s="614"/>
      <c r="CB11" s="618"/>
      <c r="CD11" s="607" t="s">
        <v>251</v>
      </c>
      <c r="CE11" s="608"/>
      <c r="CF11" s="608"/>
      <c r="CG11" s="608"/>
      <c r="CH11" s="608"/>
      <c r="CI11" s="608"/>
      <c r="CJ11" s="608"/>
      <c r="CK11" s="608"/>
      <c r="CL11" s="608"/>
      <c r="CM11" s="608"/>
      <c r="CN11" s="608"/>
      <c r="CO11" s="608"/>
      <c r="CP11" s="608"/>
      <c r="CQ11" s="609"/>
      <c r="CR11" s="610">
        <v>408179</v>
      </c>
      <c r="CS11" s="611"/>
      <c r="CT11" s="611"/>
      <c r="CU11" s="611"/>
      <c r="CV11" s="611"/>
      <c r="CW11" s="611"/>
      <c r="CX11" s="611"/>
      <c r="CY11" s="612"/>
      <c r="CZ11" s="613">
        <v>15.6</v>
      </c>
      <c r="DA11" s="613"/>
      <c r="DB11" s="613"/>
      <c r="DC11" s="613"/>
      <c r="DD11" s="619">
        <v>238281</v>
      </c>
      <c r="DE11" s="611"/>
      <c r="DF11" s="611"/>
      <c r="DG11" s="611"/>
      <c r="DH11" s="611"/>
      <c r="DI11" s="611"/>
      <c r="DJ11" s="611"/>
      <c r="DK11" s="611"/>
      <c r="DL11" s="611"/>
      <c r="DM11" s="611"/>
      <c r="DN11" s="611"/>
      <c r="DO11" s="611"/>
      <c r="DP11" s="612"/>
      <c r="DQ11" s="619">
        <v>318833</v>
      </c>
      <c r="DR11" s="611"/>
      <c r="DS11" s="611"/>
      <c r="DT11" s="611"/>
      <c r="DU11" s="611"/>
      <c r="DV11" s="611"/>
      <c r="DW11" s="611"/>
      <c r="DX11" s="611"/>
      <c r="DY11" s="611"/>
      <c r="DZ11" s="611"/>
      <c r="EA11" s="611"/>
      <c r="EB11" s="611"/>
      <c r="EC11" s="620"/>
    </row>
    <row r="12" spans="2:143" ht="11.25" customHeight="1" x14ac:dyDescent="0.15">
      <c r="B12" s="607" t="s">
        <v>252</v>
      </c>
      <c r="C12" s="608"/>
      <c r="D12" s="608"/>
      <c r="E12" s="608"/>
      <c r="F12" s="608"/>
      <c r="G12" s="608"/>
      <c r="H12" s="608"/>
      <c r="I12" s="608"/>
      <c r="J12" s="608"/>
      <c r="K12" s="608"/>
      <c r="L12" s="608"/>
      <c r="M12" s="608"/>
      <c r="N12" s="608"/>
      <c r="O12" s="608"/>
      <c r="P12" s="608"/>
      <c r="Q12" s="609"/>
      <c r="R12" s="610" t="s">
        <v>131</v>
      </c>
      <c r="S12" s="611"/>
      <c r="T12" s="611"/>
      <c r="U12" s="611"/>
      <c r="V12" s="611"/>
      <c r="W12" s="611"/>
      <c r="X12" s="611"/>
      <c r="Y12" s="612"/>
      <c r="Z12" s="613" t="s">
        <v>230</v>
      </c>
      <c r="AA12" s="613"/>
      <c r="AB12" s="613"/>
      <c r="AC12" s="613"/>
      <c r="AD12" s="614" t="s">
        <v>230</v>
      </c>
      <c r="AE12" s="614"/>
      <c r="AF12" s="614"/>
      <c r="AG12" s="614"/>
      <c r="AH12" s="614"/>
      <c r="AI12" s="614"/>
      <c r="AJ12" s="614"/>
      <c r="AK12" s="614"/>
      <c r="AL12" s="615" t="s">
        <v>131</v>
      </c>
      <c r="AM12" s="616"/>
      <c r="AN12" s="616"/>
      <c r="AO12" s="617"/>
      <c r="AP12" s="607" t="s">
        <v>253</v>
      </c>
      <c r="AQ12" s="608"/>
      <c r="AR12" s="608"/>
      <c r="AS12" s="608"/>
      <c r="AT12" s="608"/>
      <c r="AU12" s="608"/>
      <c r="AV12" s="608"/>
      <c r="AW12" s="608"/>
      <c r="AX12" s="608"/>
      <c r="AY12" s="608"/>
      <c r="AZ12" s="608"/>
      <c r="BA12" s="608"/>
      <c r="BB12" s="608"/>
      <c r="BC12" s="608"/>
      <c r="BD12" s="608"/>
      <c r="BE12" s="608"/>
      <c r="BF12" s="609"/>
      <c r="BG12" s="610">
        <v>149717</v>
      </c>
      <c r="BH12" s="611"/>
      <c r="BI12" s="611"/>
      <c r="BJ12" s="611"/>
      <c r="BK12" s="611"/>
      <c r="BL12" s="611"/>
      <c r="BM12" s="611"/>
      <c r="BN12" s="612"/>
      <c r="BO12" s="613">
        <v>73.2</v>
      </c>
      <c r="BP12" s="613"/>
      <c r="BQ12" s="613"/>
      <c r="BR12" s="613"/>
      <c r="BS12" s="614" t="s">
        <v>131</v>
      </c>
      <c r="BT12" s="614"/>
      <c r="BU12" s="614"/>
      <c r="BV12" s="614"/>
      <c r="BW12" s="614"/>
      <c r="BX12" s="614"/>
      <c r="BY12" s="614"/>
      <c r="BZ12" s="614"/>
      <c r="CA12" s="614"/>
      <c r="CB12" s="618"/>
      <c r="CD12" s="607" t="s">
        <v>254</v>
      </c>
      <c r="CE12" s="608"/>
      <c r="CF12" s="608"/>
      <c r="CG12" s="608"/>
      <c r="CH12" s="608"/>
      <c r="CI12" s="608"/>
      <c r="CJ12" s="608"/>
      <c r="CK12" s="608"/>
      <c r="CL12" s="608"/>
      <c r="CM12" s="608"/>
      <c r="CN12" s="608"/>
      <c r="CO12" s="608"/>
      <c r="CP12" s="608"/>
      <c r="CQ12" s="609"/>
      <c r="CR12" s="610">
        <v>88046</v>
      </c>
      <c r="CS12" s="611"/>
      <c r="CT12" s="611"/>
      <c r="CU12" s="611"/>
      <c r="CV12" s="611"/>
      <c r="CW12" s="611"/>
      <c r="CX12" s="611"/>
      <c r="CY12" s="612"/>
      <c r="CZ12" s="613">
        <v>3.4</v>
      </c>
      <c r="DA12" s="613"/>
      <c r="DB12" s="613"/>
      <c r="DC12" s="613"/>
      <c r="DD12" s="619">
        <v>15053</v>
      </c>
      <c r="DE12" s="611"/>
      <c r="DF12" s="611"/>
      <c r="DG12" s="611"/>
      <c r="DH12" s="611"/>
      <c r="DI12" s="611"/>
      <c r="DJ12" s="611"/>
      <c r="DK12" s="611"/>
      <c r="DL12" s="611"/>
      <c r="DM12" s="611"/>
      <c r="DN12" s="611"/>
      <c r="DO12" s="611"/>
      <c r="DP12" s="612"/>
      <c r="DQ12" s="619">
        <v>34969</v>
      </c>
      <c r="DR12" s="611"/>
      <c r="DS12" s="611"/>
      <c r="DT12" s="611"/>
      <c r="DU12" s="611"/>
      <c r="DV12" s="611"/>
      <c r="DW12" s="611"/>
      <c r="DX12" s="611"/>
      <c r="DY12" s="611"/>
      <c r="DZ12" s="611"/>
      <c r="EA12" s="611"/>
      <c r="EB12" s="611"/>
      <c r="EC12" s="620"/>
    </row>
    <row r="13" spans="2:143" ht="11.25" customHeight="1" x14ac:dyDescent="0.15">
      <c r="B13" s="607" t="s">
        <v>255</v>
      </c>
      <c r="C13" s="608"/>
      <c r="D13" s="608"/>
      <c r="E13" s="608"/>
      <c r="F13" s="608"/>
      <c r="G13" s="608"/>
      <c r="H13" s="608"/>
      <c r="I13" s="608"/>
      <c r="J13" s="608"/>
      <c r="K13" s="608"/>
      <c r="L13" s="608"/>
      <c r="M13" s="608"/>
      <c r="N13" s="608"/>
      <c r="O13" s="608"/>
      <c r="P13" s="608"/>
      <c r="Q13" s="609"/>
      <c r="R13" s="610" t="s">
        <v>230</v>
      </c>
      <c r="S13" s="611"/>
      <c r="T13" s="611"/>
      <c r="U13" s="611"/>
      <c r="V13" s="611"/>
      <c r="W13" s="611"/>
      <c r="X13" s="611"/>
      <c r="Y13" s="612"/>
      <c r="Z13" s="613" t="s">
        <v>175</v>
      </c>
      <c r="AA13" s="613"/>
      <c r="AB13" s="613"/>
      <c r="AC13" s="613"/>
      <c r="AD13" s="614" t="s">
        <v>131</v>
      </c>
      <c r="AE13" s="614"/>
      <c r="AF13" s="614"/>
      <c r="AG13" s="614"/>
      <c r="AH13" s="614"/>
      <c r="AI13" s="614"/>
      <c r="AJ13" s="614"/>
      <c r="AK13" s="614"/>
      <c r="AL13" s="615" t="s">
        <v>175</v>
      </c>
      <c r="AM13" s="616"/>
      <c r="AN13" s="616"/>
      <c r="AO13" s="617"/>
      <c r="AP13" s="607" t="s">
        <v>256</v>
      </c>
      <c r="AQ13" s="608"/>
      <c r="AR13" s="608"/>
      <c r="AS13" s="608"/>
      <c r="AT13" s="608"/>
      <c r="AU13" s="608"/>
      <c r="AV13" s="608"/>
      <c r="AW13" s="608"/>
      <c r="AX13" s="608"/>
      <c r="AY13" s="608"/>
      <c r="AZ13" s="608"/>
      <c r="BA13" s="608"/>
      <c r="BB13" s="608"/>
      <c r="BC13" s="608"/>
      <c r="BD13" s="608"/>
      <c r="BE13" s="608"/>
      <c r="BF13" s="609"/>
      <c r="BG13" s="610">
        <v>138275</v>
      </c>
      <c r="BH13" s="611"/>
      <c r="BI13" s="611"/>
      <c r="BJ13" s="611"/>
      <c r="BK13" s="611"/>
      <c r="BL13" s="611"/>
      <c r="BM13" s="611"/>
      <c r="BN13" s="612"/>
      <c r="BO13" s="613">
        <v>67.599999999999994</v>
      </c>
      <c r="BP13" s="613"/>
      <c r="BQ13" s="613"/>
      <c r="BR13" s="613"/>
      <c r="BS13" s="614" t="s">
        <v>230</v>
      </c>
      <c r="BT13" s="614"/>
      <c r="BU13" s="614"/>
      <c r="BV13" s="614"/>
      <c r="BW13" s="614"/>
      <c r="BX13" s="614"/>
      <c r="BY13" s="614"/>
      <c r="BZ13" s="614"/>
      <c r="CA13" s="614"/>
      <c r="CB13" s="618"/>
      <c r="CD13" s="607" t="s">
        <v>257</v>
      </c>
      <c r="CE13" s="608"/>
      <c r="CF13" s="608"/>
      <c r="CG13" s="608"/>
      <c r="CH13" s="608"/>
      <c r="CI13" s="608"/>
      <c r="CJ13" s="608"/>
      <c r="CK13" s="608"/>
      <c r="CL13" s="608"/>
      <c r="CM13" s="608"/>
      <c r="CN13" s="608"/>
      <c r="CO13" s="608"/>
      <c r="CP13" s="608"/>
      <c r="CQ13" s="609"/>
      <c r="CR13" s="610">
        <v>238954</v>
      </c>
      <c r="CS13" s="611"/>
      <c r="CT13" s="611"/>
      <c r="CU13" s="611"/>
      <c r="CV13" s="611"/>
      <c r="CW13" s="611"/>
      <c r="CX13" s="611"/>
      <c r="CY13" s="612"/>
      <c r="CZ13" s="613">
        <v>9.1</v>
      </c>
      <c r="DA13" s="613"/>
      <c r="DB13" s="613"/>
      <c r="DC13" s="613"/>
      <c r="DD13" s="619">
        <v>161697</v>
      </c>
      <c r="DE13" s="611"/>
      <c r="DF13" s="611"/>
      <c r="DG13" s="611"/>
      <c r="DH13" s="611"/>
      <c r="DI13" s="611"/>
      <c r="DJ13" s="611"/>
      <c r="DK13" s="611"/>
      <c r="DL13" s="611"/>
      <c r="DM13" s="611"/>
      <c r="DN13" s="611"/>
      <c r="DO13" s="611"/>
      <c r="DP13" s="612"/>
      <c r="DQ13" s="619">
        <v>74366</v>
      </c>
      <c r="DR13" s="611"/>
      <c r="DS13" s="611"/>
      <c r="DT13" s="611"/>
      <c r="DU13" s="611"/>
      <c r="DV13" s="611"/>
      <c r="DW13" s="611"/>
      <c r="DX13" s="611"/>
      <c r="DY13" s="611"/>
      <c r="DZ13" s="611"/>
      <c r="EA13" s="611"/>
      <c r="EB13" s="611"/>
      <c r="EC13" s="620"/>
    </row>
    <row r="14" spans="2:143" ht="11.25" customHeight="1" x14ac:dyDescent="0.15">
      <c r="B14" s="607" t="s">
        <v>258</v>
      </c>
      <c r="C14" s="608"/>
      <c r="D14" s="608"/>
      <c r="E14" s="608"/>
      <c r="F14" s="608"/>
      <c r="G14" s="608"/>
      <c r="H14" s="608"/>
      <c r="I14" s="608"/>
      <c r="J14" s="608"/>
      <c r="K14" s="608"/>
      <c r="L14" s="608"/>
      <c r="M14" s="608"/>
      <c r="N14" s="608"/>
      <c r="O14" s="608"/>
      <c r="P14" s="608"/>
      <c r="Q14" s="609"/>
      <c r="R14" s="610">
        <v>31</v>
      </c>
      <c r="S14" s="611"/>
      <c r="T14" s="611"/>
      <c r="U14" s="611"/>
      <c r="V14" s="611"/>
      <c r="W14" s="611"/>
      <c r="X14" s="611"/>
      <c r="Y14" s="612"/>
      <c r="Z14" s="613">
        <v>0</v>
      </c>
      <c r="AA14" s="613"/>
      <c r="AB14" s="613"/>
      <c r="AC14" s="613"/>
      <c r="AD14" s="614">
        <v>31</v>
      </c>
      <c r="AE14" s="614"/>
      <c r="AF14" s="614"/>
      <c r="AG14" s="614"/>
      <c r="AH14" s="614"/>
      <c r="AI14" s="614"/>
      <c r="AJ14" s="614"/>
      <c r="AK14" s="614"/>
      <c r="AL14" s="615">
        <v>0</v>
      </c>
      <c r="AM14" s="616"/>
      <c r="AN14" s="616"/>
      <c r="AO14" s="617"/>
      <c r="AP14" s="607" t="s">
        <v>259</v>
      </c>
      <c r="AQ14" s="608"/>
      <c r="AR14" s="608"/>
      <c r="AS14" s="608"/>
      <c r="AT14" s="608"/>
      <c r="AU14" s="608"/>
      <c r="AV14" s="608"/>
      <c r="AW14" s="608"/>
      <c r="AX14" s="608"/>
      <c r="AY14" s="608"/>
      <c r="AZ14" s="608"/>
      <c r="BA14" s="608"/>
      <c r="BB14" s="608"/>
      <c r="BC14" s="608"/>
      <c r="BD14" s="608"/>
      <c r="BE14" s="608"/>
      <c r="BF14" s="609"/>
      <c r="BG14" s="610">
        <v>7709</v>
      </c>
      <c r="BH14" s="611"/>
      <c r="BI14" s="611"/>
      <c r="BJ14" s="611"/>
      <c r="BK14" s="611"/>
      <c r="BL14" s="611"/>
      <c r="BM14" s="611"/>
      <c r="BN14" s="612"/>
      <c r="BO14" s="613">
        <v>3.8</v>
      </c>
      <c r="BP14" s="613"/>
      <c r="BQ14" s="613"/>
      <c r="BR14" s="613"/>
      <c r="BS14" s="614" t="s">
        <v>230</v>
      </c>
      <c r="BT14" s="614"/>
      <c r="BU14" s="614"/>
      <c r="BV14" s="614"/>
      <c r="BW14" s="614"/>
      <c r="BX14" s="614"/>
      <c r="BY14" s="614"/>
      <c r="BZ14" s="614"/>
      <c r="CA14" s="614"/>
      <c r="CB14" s="618"/>
      <c r="CD14" s="607" t="s">
        <v>260</v>
      </c>
      <c r="CE14" s="608"/>
      <c r="CF14" s="608"/>
      <c r="CG14" s="608"/>
      <c r="CH14" s="608"/>
      <c r="CI14" s="608"/>
      <c r="CJ14" s="608"/>
      <c r="CK14" s="608"/>
      <c r="CL14" s="608"/>
      <c r="CM14" s="608"/>
      <c r="CN14" s="608"/>
      <c r="CO14" s="608"/>
      <c r="CP14" s="608"/>
      <c r="CQ14" s="609"/>
      <c r="CR14" s="610">
        <v>64746</v>
      </c>
      <c r="CS14" s="611"/>
      <c r="CT14" s="611"/>
      <c r="CU14" s="611"/>
      <c r="CV14" s="611"/>
      <c r="CW14" s="611"/>
      <c r="CX14" s="611"/>
      <c r="CY14" s="612"/>
      <c r="CZ14" s="613">
        <v>2.5</v>
      </c>
      <c r="DA14" s="613"/>
      <c r="DB14" s="613"/>
      <c r="DC14" s="613"/>
      <c r="DD14" s="619">
        <v>765</v>
      </c>
      <c r="DE14" s="611"/>
      <c r="DF14" s="611"/>
      <c r="DG14" s="611"/>
      <c r="DH14" s="611"/>
      <c r="DI14" s="611"/>
      <c r="DJ14" s="611"/>
      <c r="DK14" s="611"/>
      <c r="DL14" s="611"/>
      <c r="DM14" s="611"/>
      <c r="DN14" s="611"/>
      <c r="DO14" s="611"/>
      <c r="DP14" s="612"/>
      <c r="DQ14" s="619">
        <v>56937</v>
      </c>
      <c r="DR14" s="611"/>
      <c r="DS14" s="611"/>
      <c r="DT14" s="611"/>
      <c r="DU14" s="611"/>
      <c r="DV14" s="611"/>
      <c r="DW14" s="611"/>
      <c r="DX14" s="611"/>
      <c r="DY14" s="611"/>
      <c r="DZ14" s="611"/>
      <c r="EA14" s="611"/>
      <c r="EB14" s="611"/>
      <c r="EC14" s="620"/>
    </row>
    <row r="15" spans="2:143" ht="11.25" customHeight="1" x14ac:dyDescent="0.15">
      <c r="B15" s="607" t="s">
        <v>261</v>
      </c>
      <c r="C15" s="608"/>
      <c r="D15" s="608"/>
      <c r="E15" s="608"/>
      <c r="F15" s="608"/>
      <c r="G15" s="608"/>
      <c r="H15" s="608"/>
      <c r="I15" s="608"/>
      <c r="J15" s="608"/>
      <c r="K15" s="608"/>
      <c r="L15" s="608"/>
      <c r="M15" s="608"/>
      <c r="N15" s="608"/>
      <c r="O15" s="608"/>
      <c r="P15" s="608"/>
      <c r="Q15" s="609"/>
      <c r="R15" s="610" t="s">
        <v>230</v>
      </c>
      <c r="S15" s="611"/>
      <c r="T15" s="611"/>
      <c r="U15" s="611"/>
      <c r="V15" s="611"/>
      <c r="W15" s="611"/>
      <c r="X15" s="611"/>
      <c r="Y15" s="612"/>
      <c r="Z15" s="613" t="s">
        <v>131</v>
      </c>
      <c r="AA15" s="613"/>
      <c r="AB15" s="613"/>
      <c r="AC15" s="613"/>
      <c r="AD15" s="614" t="s">
        <v>131</v>
      </c>
      <c r="AE15" s="614"/>
      <c r="AF15" s="614"/>
      <c r="AG15" s="614"/>
      <c r="AH15" s="614"/>
      <c r="AI15" s="614"/>
      <c r="AJ15" s="614"/>
      <c r="AK15" s="614"/>
      <c r="AL15" s="615" t="s">
        <v>131</v>
      </c>
      <c r="AM15" s="616"/>
      <c r="AN15" s="616"/>
      <c r="AO15" s="617"/>
      <c r="AP15" s="607" t="s">
        <v>262</v>
      </c>
      <c r="AQ15" s="608"/>
      <c r="AR15" s="608"/>
      <c r="AS15" s="608"/>
      <c r="AT15" s="608"/>
      <c r="AU15" s="608"/>
      <c r="AV15" s="608"/>
      <c r="AW15" s="608"/>
      <c r="AX15" s="608"/>
      <c r="AY15" s="608"/>
      <c r="AZ15" s="608"/>
      <c r="BA15" s="608"/>
      <c r="BB15" s="608"/>
      <c r="BC15" s="608"/>
      <c r="BD15" s="608"/>
      <c r="BE15" s="608"/>
      <c r="BF15" s="609"/>
      <c r="BG15" s="610">
        <v>1952</v>
      </c>
      <c r="BH15" s="611"/>
      <c r="BI15" s="611"/>
      <c r="BJ15" s="611"/>
      <c r="BK15" s="611"/>
      <c r="BL15" s="611"/>
      <c r="BM15" s="611"/>
      <c r="BN15" s="612"/>
      <c r="BO15" s="613">
        <v>1</v>
      </c>
      <c r="BP15" s="613"/>
      <c r="BQ15" s="613"/>
      <c r="BR15" s="613"/>
      <c r="BS15" s="614" t="s">
        <v>230</v>
      </c>
      <c r="BT15" s="614"/>
      <c r="BU15" s="614"/>
      <c r="BV15" s="614"/>
      <c r="BW15" s="614"/>
      <c r="BX15" s="614"/>
      <c r="BY15" s="614"/>
      <c r="BZ15" s="614"/>
      <c r="CA15" s="614"/>
      <c r="CB15" s="618"/>
      <c r="CD15" s="607" t="s">
        <v>263</v>
      </c>
      <c r="CE15" s="608"/>
      <c r="CF15" s="608"/>
      <c r="CG15" s="608"/>
      <c r="CH15" s="608"/>
      <c r="CI15" s="608"/>
      <c r="CJ15" s="608"/>
      <c r="CK15" s="608"/>
      <c r="CL15" s="608"/>
      <c r="CM15" s="608"/>
      <c r="CN15" s="608"/>
      <c r="CO15" s="608"/>
      <c r="CP15" s="608"/>
      <c r="CQ15" s="609"/>
      <c r="CR15" s="610">
        <v>219314</v>
      </c>
      <c r="CS15" s="611"/>
      <c r="CT15" s="611"/>
      <c r="CU15" s="611"/>
      <c r="CV15" s="611"/>
      <c r="CW15" s="611"/>
      <c r="CX15" s="611"/>
      <c r="CY15" s="612"/>
      <c r="CZ15" s="613">
        <v>8.4</v>
      </c>
      <c r="DA15" s="613"/>
      <c r="DB15" s="613"/>
      <c r="DC15" s="613"/>
      <c r="DD15" s="619">
        <v>9484</v>
      </c>
      <c r="DE15" s="611"/>
      <c r="DF15" s="611"/>
      <c r="DG15" s="611"/>
      <c r="DH15" s="611"/>
      <c r="DI15" s="611"/>
      <c r="DJ15" s="611"/>
      <c r="DK15" s="611"/>
      <c r="DL15" s="611"/>
      <c r="DM15" s="611"/>
      <c r="DN15" s="611"/>
      <c r="DO15" s="611"/>
      <c r="DP15" s="612"/>
      <c r="DQ15" s="619">
        <v>168012</v>
      </c>
      <c r="DR15" s="611"/>
      <c r="DS15" s="611"/>
      <c r="DT15" s="611"/>
      <c r="DU15" s="611"/>
      <c r="DV15" s="611"/>
      <c r="DW15" s="611"/>
      <c r="DX15" s="611"/>
      <c r="DY15" s="611"/>
      <c r="DZ15" s="611"/>
      <c r="EA15" s="611"/>
      <c r="EB15" s="611"/>
      <c r="EC15" s="620"/>
    </row>
    <row r="16" spans="2:143" ht="11.25" customHeight="1" x14ac:dyDescent="0.15">
      <c r="B16" s="607" t="s">
        <v>264</v>
      </c>
      <c r="C16" s="608"/>
      <c r="D16" s="608"/>
      <c r="E16" s="608"/>
      <c r="F16" s="608"/>
      <c r="G16" s="608"/>
      <c r="H16" s="608"/>
      <c r="I16" s="608"/>
      <c r="J16" s="608"/>
      <c r="K16" s="608"/>
      <c r="L16" s="608"/>
      <c r="M16" s="608"/>
      <c r="N16" s="608"/>
      <c r="O16" s="608"/>
      <c r="P16" s="608"/>
      <c r="Q16" s="609"/>
      <c r="R16" s="610">
        <v>1008</v>
      </c>
      <c r="S16" s="611"/>
      <c r="T16" s="611"/>
      <c r="U16" s="611"/>
      <c r="V16" s="611"/>
      <c r="W16" s="611"/>
      <c r="X16" s="611"/>
      <c r="Y16" s="612"/>
      <c r="Z16" s="613">
        <v>0</v>
      </c>
      <c r="AA16" s="613"/>
      <c r="AB16" s="613"/>
      <c r="AC16" s="613"/>
      <c r="AD16" s="614">
        <v>1008</v>
      </c>
      <c r="AE16" s="614"/>
      <c r="AF16" s="614"/>
      <c r="AG16" s="614"/>
      <c r="AH16" s="614"/>
      <c r="AI16" s="614"/>
      <c r="AJ16" s="614"/>
      <c r="AK16" s="614"/>
      <c r="AL16" s="615">
        <v>0.1</v>
      </c>
      <c r="AM16" s="616"/>
      <c r="AN16" s="616"/>
      <c r="AO16" s="617"/>
      <c r="AP16" s="607" t="s">
        <v>265</v>
      </c>
      <c r="AQ16" s="608"/>
      <c r="AR16" s="608"/>
      <c r="AS16" s="608"/>
      <c r="AT16" s="608"/>
      <c r="AU16" s="608"/>
      <c r="AV16" s="608"/>
      <c r="AW16" s="608"/>
      <c r="AX16" s="608"/>
      <c r="AY16" s="608"/>
      <c r="AZ16" s="608"/>
      <c r="BA16" s="608"/>
      <c r="BB16" s="608"/>
      <c r="BC16" s="608"/>
      <c r="BD16" s="608"/>
      <c r="BE16" s="608"/>
      <c r="BF16" s="609"/>
      <c r="BG16" s="610" t="s">
        <v>131</v>
      </c>
      <c r="BH16" s="611"/>
      <c r="BI16" s="611"/>
      <c r="BJ16" s="611"/>
      <c r="BK16" s="611"/>
      <c r="BL16" s="611"/>
      <c r="BM16" s="611"/>
      <c r="BN16" s="612"/>
      <c r="BO16" s="613" t="s">
        <v>175</v>
      </c>
      <c r="BP16" s="613"/>
      <c r="BQ16" s="613"/>
      <c r="BR16" s="613"/>
      <c r="BS16" s="614" t="s">
        <v>131</v>
      </c>
      <c r="BT16" s="614"/>
      <c r="BU16" s="614"/>
      <c r="BV16" s="614"/>
      <c r="BW16" s="614"/>
      <c r="BX16" s="614"/>
      <c r="BY16" s="614"/>
      <c r="BZ16" s="614"/>
      <c r="CA16" s="614"/>
      <c r="CB16" s="618"/>
      <c r="CD16" s="607" t="s">
        <v>266</v>
      </c>
      <c r="CE16" s="608"/>
      <c r="CF16" s="608"/>
      <c r="CG16" s="608"/>
      <c r="CH16" s="608"/>
      <c r="CI16" s="608"/>
      <c r="CJ16" s="608"/>
      <c r="CK16" s="608"/>
      <c r="CL16" s="608"/>
      <c r="CM16" s="608"/>
      <c r="CN16" s="608"/>
      <c r="CO16" s="608"/>
      <c r="CP16" s="608"/>
      <c r="CQ16" s="609"/>
      <c r="CR16" s="610">
        <v>24300</v>
      </c>
      <c r="CS16" s="611"/>
      <c r="CT16" s="611"/>
      <c r="CU16" s="611"/>
      <c r="CV16" s="611"/>
      <c r="CW16" s="611"/>
      <c r="CX16" s="611"/>
      <c r="CY16" s="612"/>
      <c r="CZ16" s="613">
        <v>0.9</v>
      </c>
      <c r="DA16" s="613"/>
      <c r="DB16" s="613"/>
      <c r="DC16" s="613"/>
      <c r="DD16" s="619" t="s">
        <v>131</v>
      </c>
      <c r="DE16" s="611"/>
      <c r="DF16" s="611"/>
      <c r="DG16" s="611"/>
      <c r="DH16" s="611"/>
      <c r="DI16" s="611"/>
      <c r="DJ16" s="611"/>
      <c r="DK16" s="611"/>
      <c r="DL16" s="611"/>
      <c r="DM16" s="611"/>
      <c r="DN16" s="611"/>
      <c r="DO16" s="611"/>
      <c r="DP16" s="612"/>
      <c r="DQ16" s="619">
        <v>16500</v>
      </c>
      <c r="DR16" s="611"/>
      <c r="DS16" s="611"/>
      <c r="DT16" s="611"/>
      <c r="DU16" s="611"/>
      <c r="DV16" s="611"/>
      <c r="DW16" s="611"/>
      <c r="DX16" s="611"/>
      <c r="DY16" s="611"/>
      <c r="DZ16" s="611"/>
      <c r="EA16" s="611"/>
      <c r="EB16" s="611"/>
      <c r="EC16" s="620"/>
    </row>
    <row r="17" spans="2:133" ht="11.25" customHeight="1" x14ac:dyDescent="0.15">
      <c r="B17" s="607" t="s">
        <v>267</v>
      </c>
      <c r="C17" s="608"/>
      <c r="D17" s="608"/>
      <c r="E17" s="608"/>
      <c r="F17" s="608"/>
      <c r="G17" s="608"/>
      <c r="H17" s="608"/>
      <c r="I17" s="608"/>
      <c r="J17" s="608"/>
      <c r="K17" s="608"/>
      <c r="L17" s="608"/>
      <c r="M17" s="608"/>
      <c r="N17" s="608"/>
      <c r="O17" s="608"/>
      <c r="P17" s="608"/>
      <c r="Q17" s="609"/>
      <c r="R17" s="610">
        <v>1859</v>
      </c>
      <c r="S17" s="611"/>
      <c r="T17" s="611"/>
      <c r="U17" s="611"/>
      <c r="V17" s="611"/>
      <c r="W17" s="611"/>
      <c r="X17" s="611"/>
      <c r="Y17" s="612"/>
      <c r="Z17" s="613">
        <v>0.1</v>
      </c>
      <c r="AA17" s="613"/>
      <c r="AB17" s="613"/>
      <c r="AC17" s="613"/>
      <c r="AD17" s="614">
        <v>1859</v>
      </c>
      <c r="AE17" s="614"/>
      <c r="AF17" s="614"/>
      <c r="AG17" s="614"/>
      <c r="AH17" s="614"/>
      <c r="AI17" s="614"/>
      <c r="AJ17" s="614"/>
      <c r="AK17" s="614"/>
      <c r="AL17" s="615">
        <v>0.1</v>
      </c>
      <c r="AM17" s="616"/>
      <c r="AN17" s="616"/>
      <c r="AO17" s="617"/>
      <c r="AP17" s="607" t="s">
        <v>268</v>
      </c>
      <c r="AQ17" s="608"/>
      <c r="AR17" s="608"/>
      <c r="AS17" s="608"/>
      <c r="AT17" s="608"/>
      <c r="AU17" s="608"/>
      <c r="AV17" s="608"/>
      <c r="AW17" s="608"/>
      <c r="AX17" s="608"/>
      <c r="AY17" s="608"/>
      <c r="AZ17" s="608"/>
      <c r="BA17" s="608"/>
      <c r="BB17" s="608"/>
      <c r="BC17" s="608"/>
      <c r="BD17" s="608"/>
      <c r="BE17" s="608"/>
      <c r="BF17" s="609"/>
      <c r="BG17" s="610" t="s">
        <v>230</v>
      </c>
      <c r="BH17" s="611"/>
      <c r="BI17" s="611"/>
      <c r="BJ17" s="611"/>
      <c r="BK17" s="611"/>
      <c r="BL17" s="611"/>
      <c r="BM17" s="611"/>
      <c r="BN17" s="612"/>
      <c r="BO17" s="613" t="s">
        <v>175</v>
      </c>
      <c r="BP17" s="613"/>
      <c r="BQ17" s="613"/>
      <c r="BR17" s="613"/>
      <c r="BS17" s="614" t="s">
        <v>131</v>
      </c>
      <c r="BT17" s="614"/>
      <c r="BU17" s="614"/>
      <c r="BV17" s="614"/>
      <c r="BW17" s="614"/>
      <c r="BX17" s="614"/>
      <c r="BY17" s="614"/>
      <c r="BZ17" s="614"/>
      <c r="CA17" s="614"/>
      <c r="CB17" s="618"/>
      <c r="CD17" s="607" t="s">
        <v>269</v>
      </c>
      <c r="CE17" s="608"/>
      <c r="CF17" s="608"/>
      <c r="CG17" s="608"/>
      <c r="CH17" s="608"/>
      <c r="CI17" s="608"/>
      <c r="CJ17" s="608"/>
      <c r="CK17" s="608"/>
      <c r="CL17" s="608"/>
      <c r="CM17" s="608"/>
      <c r="CN17" s="608"/>
      <c r="CO17" s="608"/>
      <c r="CP17" s="608"/>
      <c r="CQ17" s="609"/>
      <c r="CR17" s="610">
        <v>310844</v>
      </c>
      <c r="CS17" s="611"/>
      <c r="CT17" s="611"/>
      <c r="CU17" s="611"/>
      <c r="CV17" s="611"/>
      <c r="CW17" s="611"/>
      <c r="CX17" s="611"/>
      <c r="CY17" s="612"/>
      <c r="CZ17" s="613">
        <v>11.8</v>
      </c>
      <c r="DA17" s="613"/>
      <c r="DB17" s="613"/>
      <c r="DC17" s="613"/>
      <c r="DD17" s="619" t="s">
        <v>230</v>
      </c>
      <c r="DE17" s="611"/>
      <c r="DF17" s="611"/>
      <c r="DG17" s="611"/>
      <c r="DH17" s="611"/>
      <c r="DI17" s="611"/>
      <c r="DJ17" s="611"/>
      <c r="DK17" s="611"/>
      <c r="DL17" s="611"/>
      <c r="DM17" s="611"/>
      <c r="DN17" s="611"/>
      <c r="DO17" s="611"/>
      <c r="DP17" s="612"/>
      <c r="DQ17" s="619">
        <v>310844</v>
      </c>
      <c r="DR17" s="611"/>
      <c r="DS17" s="611"/>
      <c r="DT17" s="611"/>
      <c r="DU17" s="611"/>
      <c r="DV17" s="611"/>
      <c r="DW17" s="611"/>
      <c r="DX17" s="611"/>
      <c r="DY17" s="611"/>
      <c r="DZ17" s="611"/>
      <c r="EA17" s="611"/>
      <c r="EB17" s="611"/>
      <c r="EC17" s="620"/>
    </row>
    <row r="18" spans="2:133" ht="11.25" customHeight="1" x14ac:dyDescent="0.15">
      <c r="B18" s="607" t="s">
        <v>270</v>
      </c>
      <c r="C18" s="608"/>
      <c r="D18" s="608"/>
      <c r="E18" s="608"/>
      <c r="F18" s="608"/>
      <c r="G18" s="608"/>
      <c r="H18" s="608"/>
      <c r="I18" s="608"/>
      <c r="J18" s="608"/>
      <c r="K18" s="608"/>
      <c r="L18" s="608"/>
      <c r="M18" s="608"/>
      <c r="N18" s="608"/>
      <c r="O18" s="608"/>
      <c r="P18" s="608"/>
      <c r="Q18" s="609"/>
      <c r="R18" s="610">
        <v>456</v>
      </c>
      <c r="S18" s="611"/>
      <c r="T18" s="611"/>
      <c r="U18" s="611"/>
      <c r="V18" s="611"/>
      <c r="W18" s="611"/>
      <c r="X18" s="611"/>
      <c r="Y18" s="612"/>
      <c r="Z18" s="613">
        <v>0</v>
      </c>
      <c r="AA18" s="613"/>
      <c r="AB18" s="613"/>
      <c r="AC18" s="613"/>
      <c r="AD18" s="614">
        <v>456</v>
      </c>
      <c r="AE18" s="614"/>
      <c r="AF18" s="614"/>
      <c r="AG18" s="614"/>
      <c r="AH18" s="614"/>
      <c r="AI18" s="614"/>
      <c r="AJ18" s="614"/>
      <c r="AK18" s="614"/>
      <c r="AL18" s="615">
        <v>0</v>
      </c>
      <c r="AM18" s="616"/>
      <c r="AN18" s="616"/>
      <c r="AO18" s="617"/>
      <c r="AP18" s="607" t="s">
        <v>271</v>
      </c>
      <c r="AQ18" s="608"/>
      <c r="AR18" s="608"/>
      <c r="AS18" s="608"/>
      <c r="AT18" s="608"/>
      <c r="AU18" s="608"/>
      <c r="AV18" s="608"/>
      <c r="AW18" s="608"/>
      <c r="AX18" s="608"/>
      <c r="AY18" s="608"/>
      <c r="AZ18" s="608"/>
      <c r="BA18" s="608"/>
      <c r="BB18" s="608"/>
      <c r="BC18" s="608"/>
      <c r="BD18" s="608"/>
      <c r="BE18" s="608"/>
      <c r="BF18" s="609"/>
      <c r="BG18" s="610" t="s">
        <v>230</v>
      </c>
      <c r="BH18" s="611"/>
      <c r="BI18" s="611"/>
      <c r="BJ18" s="611"/>
      <c r="BK18" s="611"/>
      <c r="BL18" s="611"/>
      <c r="BM18" s="611"/>
      <c r="BN18" s="612"/>
      <c r="BO18" s="613" t="s">
        <v>175</v>
      </c>
      <c r="BP18" s="613"/>
      <c r="BQ18" s="613"/>
      <c r="BR18" s="613"/>
      <c r="BS18" s="614" t="s">
        <v>230</v>
      </c>
      <c r="BT18" s="614"/>
      <c r="BU18" s="614"/>
      <c r="BV18" s="614"/>
      <c r="BW18" s="614"/>
      <c r="BX18" s="614"/>
      <c r="BY18" s="614"/>
      <c r="BZ18" s="614"/>
      <c r="CA18" s="614"/>
      <c r="CB18" s="618"/>
      <c r="CD18" s="607" t="s">
        <v>272</v>
      </c>
      <c r="CE18" s="608"/>
      <c r="CF18" s="608"/>
      <c r="CG18" s="608"/>
      <c r="CH18" s="608"/>
      <c r="CI18" s="608"/>
      <c r="CJ18" s="608"/>
      <c r="CK18" s="608"/>
      <c r="CL18" s="608"/>
      <c r="CM18" s="608"/>
      <c r="CN18" s="608"/>
      <c r="CO18" s="608"/>
      <c r="CP18" s="608"/>
      <c r="CQ18" s="609"/>
      <c r="CR18" s="610" t="s">
        <v>230</v>
      </c>
      <c r="CS18" s="611"/>
      <c r="CT18" s="611"/>
      <c r="CU18" s="611"/>
      <c r="CV18" s="611"/>
      <c r="CW18" s="611"/>
      <c r="CX18" s="611"/>
      <c r="CY18" s="612"/>
      <c r="CZ18" s="613" t="s">
        <v>230</v>
      </c>
      <c r="DA18" s="613"/>
      <c r="DB18" s="613"/>
      <c r="DC18" s="613"/>
      <c r="DD18" s="619" t="s">
        <v>131</v>
      </c>
      <c r="DE18" s="611"/>
      <c r="DF18" s="611"/>
      <c r="DG18" s="611"/>
      <c r="DH18" s="611"/>
      <c r="DI18" s="611"/>
      <c r="DJ18" s="611"/>
      <c r="DK18" s="611"/>
      <c r="DL18" s="611"/>
      <c r="DM18" s="611"/>
      <c r="DN18" s="611"/>
      <c r="DO18" s="611"/>
      <c r="DP18" s="612"/>
      <c r="DQ18" s="619" t="s">
        <v>230</v>
      </c>
      <c r="DR18" s="611"/>
      <c r="DS18" s="611"/>
      <c r="DT18" s="611"/>
      <c r="DU18" s="611"/>
      <c r="DV18" s="611"/>
      <c r="DW18" s="611"/>
      <c r="DX18" s="611"/>
      <c r="DY18" s="611"/>
      <c r="DZ18" s="611"/>
      <c r="EA18" s="611"/>
      <c r="EB18" s="611"/>
      <c r="EC18" s="620"/>
    </row>
    <row r="19" spans="2:133" ht="11.25" customHeight="1" x14ac:dyDescent="0.15">
      <c r="B19" s="607" t="s">
        <v>273</v>
      </c>
      <c r="C19" s="608"/>
      <c r="D19" s="608"/>
      <c r="E19" s="608"/>
      <c r="F19" s="608"/>
      <c r="G19" s="608"/>
      <c r="H19" s="608"/>
      <c r="I19" s="608"/>
      <c r="J19" s="608"/>
      <c r="K19" s="608"/>
      <c r="L19" s="608"/>
      <c r="M19" s="608"/>
      <c r="N19" s="608"/>
      <c r="O19" s="608"/>
      <c r="P19" s="608"/>
      <c r="Q19" s="609"/>
      <c r="R19" s="610">
        <v>456</v>
      </c>
      <c r="S19" s="611"/>
      <c r="T19" s="611"/>
      <c r="U19" s="611"/>
      <c r="V19" s="611"/>
      <c r="W19" s="611"/>
      <c r="X19" s="611"/>
      <c r="Y19" s="612"/>
      <c r="Z19" s="613">
        <v>0</v>
      </c>
      <c r="AA19" s="613"/>
      <c r="AB19" s="613"/>
      <c r="AC19" s="613"/>
      <c r="AD19" s="614">
        <v>456</v>
      </c>
      <c r="AE19" s="614"/>
      <c r="AF19" s="614"/>
      <c r="AG19" s="614"/>
      <c r="AH19" s="614"/>
      <c r="AI19" s="614"/>
      <c r="AJ19" s="614"/>
      <c r="AK19" s="614"/>
      <c r="AL19" s="615">
        <v>0</v>
      </c>
      <c r="AM19" s="616"/>
      <c r="AN19" s="616"/>
      <c r="AO19" s="617"/>
      <c r="AP19" s="607" t="s">
        <v>274</v>
      </c>
      <c r="AQ19" s="608"/>
      <c r="AR19" s="608"/>
      <c r="AS19" s="608"/>
      <c r="AT19" s="608"/>
      <c r="AU19" s="608"/>
      <c r="AV19" s="608"/>
      <c r="AW19" s="608"/>
      <c r="AX19" s="608"/>
      <c r="AY19" s="608"/>
      <c r="AZ19" s="608"/>
      <c r="BA19" s="608"/>
      <c r="BB19" s="608"/>
      <c r="BC19" s="608"/>
      <c r="BD19" s="608"/>
      <c r="BE19" s="608"/>
      <c r="BF19" s="609"/>
      <c r="BG19" s="610">
        <v>1293</v>
      </c>
      <c r="BH19" s="611"/>
      <c r="BI19" s="611"/>
      <c r="BJ19" s="611"/>
      <c r="BK19" s="611"/>
      <c r="BL19" s="611"/>
      <c r="BM19" s="611"/>
      <c r="BN19" s="612"/>
      <c r="BO19" s="613">
        <v>0.6</v>
      </c>
      <c r="BP19" s="613"/>
      <c r="BQ19" s="613"/>
      <c r="BR19" s="613"/>
      <c r="BS19" s="614" t="s">
        <v>175</v>
      </c>
      <c r="BT19" s="614"/>
      <c r="BU19" s="614"/>
      <c r="BV19" s="614"/>
      <c r="BW19" s="614"/>
      <c r="BX19" s="614"/>
      <c r="BY19" s="614"/>
      <c r="BZ19" s="614"/>
      <c r="CA19" s="614"/>
      <c r="CB19" s="618"/>
      <c r="CD19" s="607" t="s">
        <v>275</v>
      </c>
      <c r="CE19" s="608"/>
      <c r="CF19" s="608"/>
      <c r="CG19" s="608"/>
      <c r="CH19" s="608"/>
      <c r="CI19" s="608"/>
      <c r="CJ19" s="608"/>
      <c r="CK19" s="608"/>
      <c r="CL19" s="608"/>
      <c r="CM19" s="608"/>
      <c r="CN19" s="608"/>
      <c r="CO19" s="608"/>
      <c r="CP19" s="608"/>
      <c r="CQ19" s="609"/>
      <c r="CR19" s="610" t="s">
        <v>230</v>
      </c>
      <c r="CS19" s="611"/>
      <c r="CT19" s="611"/>
      <c r="CU19" s="611"/>
      <c r="CV19" s="611"/>
      <c r="CW19" s="611"/>
      <c r="CX19" s="611"/>
      <c r="CY19" s="612"/>
      <c r="CZ19" s="613" t="s">
        <v>131</v>
      </c>
      <c r="DA19" s="613"/>
      <c r="DB19" s="613"/>
      <c r="DC19" s="613"/>
      <c r="DD19" s="619" t="s">
        <v>175</v>
      </c>
      <c r="DE19" s="611"/>
      <c r="DF19" s="611"/>
      <c r="DG19" s="611"/>
      <c r="DH19" s="611"/>
      <c r="DI19" s="611"/>
      <c r="DJ19" s="611"/>
      <c r="DK19" s="611"/>
      <c r="DL19" s="611"/>
      <c r="DM19" s="611"/>
      <c r="DN19" s="611"/>
      <c r="DO19" s="611"/>
      <c r="DP19" s="612"/>
      <c r="DQ19" s="619" t="s">
        <v>276</v>
      </c>
      <c r="DR19" s="611"/>
      <c r="DS19" s="611"/>
      <c r="DT19" s="611"/>
      <c r="DU19" s="611"/>
      <c r="DV19" s="611"/>
      <c r="DW19" s="611"/>
      <c r="DX19" s="611"/>
      <c r="DY19" s="611"/>
      <c r="DZ19" s="611"/>
      <c r="EA19" s="611"/>
      <c r="EB19" s="611"/>
      <c r="EC19" s="620"/>
    </row>
    <row r="20" spans="2:133" ht="11.25" customHeight="1" x14ac:dyDescent="0.15">
      <c r="B20" s="623" t="s">
        <v>277</v>
      </c>
      <c r="C20" s="624"/>
      <c r="D20" s="624"/>
      <c r="E20" s="624"/>
      <c r="F20" s="624"/>
      <c r="G20" s="624"/>
      <c r="H20" s="624"/>
      <c r="I20" s="624"/>
      <c r="J20" s="624"/>
      <c r="K20" s="624"/>
      <c r="L20" s="624"/>
      <c r="M20" s="624"/>
      <c r="N20" s="624"/>
      <c r="O20" s="624"/>
      <c r="P20" s="624"/>
      <c r="Q20" s="625"/>
      <c r="R20" s="610" t="s">
        <v>175</v>
      </c>
      <c r="S20" s="611"/>
      <c r="T20" s="611"/>
      <c r="U20" s="611"/>
      <c r="V20" s="611"/>
      <c r="W20" s="611"/>
      <c r="X20" s="611"/>
      <c r="Y20" s="612"/>
      <c r="Z20" s="613" t="s">
        <v>230</v>
      </c>
      <c r="AA20" s="613"/>
      <c r="AB20" s="613"/>
      <c r="AC20" s="613"/>
      <c r="AD20" s="614" t="s">
        <v>230</v>
      </c>
      <c r="AE20" s="614"/>
      <c r="AF20" s="614"/>
      <c r="AG20" s="614"/>
      <c r="AH20" s="614"/>
      <c r="AI20" s="614"/>
      <c r="AJ20" s="614"/>
      <c r="AK20" s="614"/>
      <c r="AL20" s="615" t="s">
        <v>131</v>
      </c>
      <c r="AM20" s="616"/>
      <c r="AN20" s="616"/>
      <c r="AO20" s="617"/>
      <c r="AP20" s="607" t="s">
        <v>278</v>
      </c>
      <c r="AQ20" s="608"/>
      <c r="AR20" s="608"/>
      <c r="AS20" s="608"/>
      <c r="AT20" s="608"/>
      <c r="AU20" s="608"/>
      <c r="AV20" s="608"/>
      <c r="AW20" s="608"/>
      <c r="AX20" s="608"/>
      <c r="AY20" s="608"/>
      <c r="AZ20" s="608"/>
      <c r="BA20" s="608"/>
      <c r="BB20" s="608"/>
      <c r="BC20" s="608"/>
      <c r="BD20" s="608"/>
      <c r="BE20" s="608"/>
      <c r="BF20" s="609"/>
      <c r="BG20" s="610">
        <v>1293</v>
      </c>
      <c r="BH20" s="611"/>
      <c r="BI20" s="611"/>
      <c r="BJ20" s="611"/>
      <c r="BK20" s="611"/>
      <c r="BL20" s="611"/>
      <c r="BM20" s="611"/>
      <c r="BN20" s="612"/>
      <c r="BO20" s="613">
        <v>0.6</v>
      </c>
      <c r="BP20" s="613"/>
      <c r="BQ20" s="613"/>
      <c r="BR20" s="613"/>
      <c r="BS20" s="614" t="s">
        <v>131</v>
      </c>
      <c r="BT20" s="614"/>
      <c r="BU20" s="614"/>
      <c r="BV20" s="614"/>
      <c r="BW20" s="614"/>
      <c r="BX20" s="614"/>
      <c r="BY20" s="614"/>
      <c r="BZ20" s="614"/>
      <c r="CA20" s="614"/>
      <c r="CB20" s="618"/>
      <c r="CD20" s="607" t="s">
        <v>279</v>
      </c>
      <c r="CE20" s="608"/>
      <c r="CF20" s="608"/>
      <c r="CG20" s="608"/>
      <c r="CH20" s="608"/>
      <c r="CI20" s="608"/>
      <c r="CJ20" s="608"/>
      <c r="CK20" s="608"/>
      <c r="CL20" s="608"/>
      <c r="CM20" s="608"/>
      <c r="CN20" s="608"/>
      <c r="CO20" s="608"/>
      <c r="CP20" s="608"/>
      <c r="CQ20" s="609"/>
      <c r="CR20" s="610">
        <v>2624103</v>
      </c>
      <c r="CS20" s="611"/>
      <c r="CT20" s="611"/>
      <c r="CU20" s="611"/>
      <c r="CV20" s="611"/>
      <c r="CW20" s="611"/>
      <c r="CX20" s="611"/>
      <c r="CY20" s="612"/>
      <c r="CZ20" s="613">
        <v>100</v>
      </c>
      <c r="DA20" s="613"/>
      <c r="DB20" s="613"/>
      <c r="DC20" s="613"/>
      <c r="DD20" s="619">
        <v>480376</v>
      </c>
      <c r="DE20" s="611"/>
      <c r="DF20" s="611"/>
      <c r="DG20" s="611"/>
      <c r="DH20" s="611"/>
      <c r="DI20" s="611"/>
      <c r="DJ20" s="611"/>
      <c r="DK20" s="611"/>
      <c r="DL20" s="611"/>
      <c r="DM20" s="611"/>
      <c r="DN20" s="611"/>
      <c r="DO20" s="611"/>
      <c r="DP20" s="612"/>
      <c r="DQ20" s="619">
        <v>1818492</v>
      </c>
      <c r="DR20" s="611"/>
      <c r="DS20" s="611"/>
      <c r="DT20" s="611"/>
      <c r="DU20" s="611"/>
      <c r="DV20" s="611"/>
      <c r="DW20" s="611"/>
      <c r="DX20" s="611"/>
      <c r="DY20" s="611"/>
      <c r="DZ20" s="611"/>
      <c r="EA20" s="611"/>
      <c r="EB20" s="611"/>
      <c r="EC20" s="620"/>
    </row>
    <row r="21" spans="2:133" ht="11.25" customHeight="1" x14ac:dyDescent="0.15">
      <c r="B21" s="607" t="s">
        <v>280</v>
      </c>
      <c r="C21" s="608"/>
      <c r="D21" s="608"/>
      <c r="E21" s="608"/>
      <c r="F21" s="608"/>
      <c r="G21" s="608"/>
      <c r="H21" s="608"/>
      <c r="I21" s="608"/>
      <c r="J21" s="608"/>
      <c r="K21" s="608"/>
      <c r="L21" s="608"/>
      <c r="M21" s="608"/>
      <c r="N21" s="608"/>
      <c r="O21" s="608"/>
      <c r="P21" s="608"/>
      <c r="Q21" s="609"/>
      <c r="R21" s="610">
        <v>1274998</v>
      </c>
      <c r="S21" s="611"/>
      <c r="T21" s="611"/>
      <c r="U21" s="611"/>
      <c r="V21" s="611"/>
      <c r="W21" s="611"/>
      <c r="X21" s="611"/>
      <c r="Y21" s="612"/>
      <c r="Z21" s="613">
        <v>47</v>
      </c>
      <c r="AA21" s="613"/>
      <c r="AB21" s="613"/>
      <c r="AC21" s="613"/>
      <c r="AD21" s="614">
        <v>1030565</v>
      </c>
      <c r="AE21" s="614"/>
      <c r="AF21" s="614"/>
      <c r="AG21" s="614"/>
      <c r="AH21" s="614"/>
      <c r="AI21" s="614"/>
      <c r="AJ21" s="614"/>
      <c r="AK21" s="614"/>
      <c r="AL21" s="615">
        <v>77.2</v>
      </c>
      <c r="AM21" s="616"/>
      <c r="AN21" s="616"/>
      <c r="AO21" s="617"/>
      <c r="AP21" s="607" t="s">
        <v>281</v>
      </c>
      <c r="AQ21" s="626"/>
      <c r="AR21" s="626"/>
      <c r="AS21" s="626"/>
      <c r="AT21" s="626"/>
      <c r="AU21" s="626"/>
      <c r="AV21" s="626"/>
      <c r="AW21" s="626"/>
      <c r="AX21" s="626"/>
      <c r="AY21" s="626"/>
      <c r="AZ21" s="626"/>
      <c r="BA21" s="626"/>
      <c r="BB21" s="626"/>
      <c r="BC21" s="626"/>
      <c r="BD21" s="626"/>
      <c r="BE21" s="626"/>
      <c r="BF21" s="627"/>
      <c r="BG21" s="610">
        <v>1293</v>
      </c>
      <c r="BH21" s="611"/>
      <c r="BI21" s="611"/>
      <c r="BJ21" s="611"/>
      <c r="BK21" s="611"/>
      <c r="BL21" s="611"/>
      <c r="BM21" s="611"/>
      <c r="BN21" s="612"/>
      <c r="BO21" s="613">
        <v>0.6</v>
      </c>
      <c r="BP21" s="613"/>
      <c r="BQ21" s="613"/>
      <c r="BR21" s="613"/>
      <c r="BS21" s="614" t="s">
        <v>230</v>
      </c>
      <c r="BT21" s="614"/>
      <c r="BU21" s="614"/>
      <c r="BV21" s="614"/>
      <c r="BW21" s="614"/>
      <c r="BX21" s="614"/>
      <c r="BY21" s="614"/>
      <c r="BZ21" s="614"/>
      <c r="CA21" s="614"/>
      <c r="CB21" s="618"/>
      <c r="CD21" s="631"/>
      <c r="CE21" s="632"/>
      <c r="CF21" s="632"/>
      <c r="CG21" s="632"/>
      <c r="CH21" s="632"/>
      <c r="CI21" s="632"/>
      <c r="CJ21" s="632"/>
      <c r="CK21" s="632"/>
      <c r="CL21" s="632"/>
      <c r="CM21" s="632"/>
      <c r="CN21" s="632"/>
      <c r="CO21" s="632"/>
      <c r="CP21" s="632"/>
      <c r="CQ21" s="633"/>
      <c r="CR21" s="634"/>
      <c r="CS21" s="629"/>
      <c r="CT21" s="629"/>
      <c r="CU21" s="629"/>
      <c r="CV21" s="629"/>
      <c r="CW21" s="629"/>
      <c r="CX21" s="629"/>
      <c r="CY21" s="635"/>
      <c r="CZ21" s="636"/>
      <c r="DA21" s="636"/>
      <c r="DB21" s="636"/>
      <c r="DC21" s="636"/>
      <c r="DD21" s="628"/>
      <c r="DE21" s="629"/>
      <c r="DF21" s="629"/>
      <c r="DG21" s="629"/>
      <c r="DH21" s="629"/>
      <c r="DI21" s="629"/>
      <c r="DJ21" s="629"/>
      <c r="DK21" s="629"/>
      <c r="DL21" s="629"/>
      <c r="DM21" s="629"/>
      <c r="DN21" s="629"/>
      <c r="DO21" s="629"/>
      <c r="DP21" s="635"/>
      <c r="DQ21" s="628"/>
      <c r="DR21" s="629"/>
      <c r="DS21" s="629"/>
      <c r="DT21" s="629"/>
      <c r="DU21" s="629"/>
      <c r="DV21" s="629"/>
      <c r="DW21" s="629"/>
      <c r="DX21" s="629"/>
      <c r="DY21" s="629"/>
      <c r="DZ21" s="629"/>
      <c r="EA21" s="629"/>
      <c r="EB21" s="629"/>
      <c r="EC21" s="630"/>
    </row>
    <row r="22" spans="2:133" ht="11.25" customHeight="1" x14ac:dyDescent="0.15">
      <c r="B22" s="607" t="s">
        <v>282</v>
      </c>
      <c r="C22" s="608"/>
      <c r="D22" s="608"/>
      <c r="E22" s="608"/>
      <c r="F22" s="608"/>
      <c r="G22" s="608"/>
      <c r="H22" s="608"/>
      <c r="I22" s="608"/>
      <c r="J22" s="608"/>
      <c r="K22" s="608"/>
      <c r="L22" s="608"/>
      <c r="M22" s="608"/>
      <c r="N22" s="608"/>
      <c r="O22" s="608"/>
      <c r="P22" s="608"/>
      <c r="Q22" s="609"/>
      <c r="R22" s="610">
        <v>1030565</v>
      </c>
      <c r="S22" s="611"/>
      <c r="T22" s="611"/>
      <c r="U22" s="611"/>
      <c r="V22" s="611"/>
      <c r="W22" s="611"/>
      <c r="X22" s="611"/>
      <c r="Y22" s="612"/>
      <c r="Z22" s="613">
        <v>38</v>
      </c>
      <c r="AA22" s="613"/>
      <c r="AB22" s="613"/>
      <c r="AC22" s="613"/>
      <c r="AD22" s="614">
        <v>1030565</v>
      </c>
      <c r="AE22" s="614"/>
      <c r="AF22" s="614"/>
      <c r="AG22" s="614"/>
      <c r="AH22" s="614"/>
      <c r="AI22" s="614"/>
      <c r="AJ22" s="614"/>
      <c r="AK22" s="614"/>
      <c r="AL22" s="615">
        <v>77.2</v>
      </c>
      <c r="AM22" s="616"/>
      <c r="AN22" s="616"/>
      <c r="AO22" s="617"/>
      <c r="AP22" s="607" t="s">
        <v>283</v>
      </c>
      <c r="AQ22" s="626"/>
      <c r="AR22" s="626"/>
      <c r="AS22" s="626"/>
      <c r="AT22" s="626"/>
      <c r="AU22" s="626"/>
      <c r="AV22" s="626"/>
      <c r="AW22" s="626"/>
      <c r="AX22" s="626"/>
      <c r="AY22" s="626"/>
      <c r="AZ22" s="626"/>
      <c r="BA22" s="626"/>
      <c r="BB22" s="626"/>
      <c r="BC22" s="626"/>
      <c r="BD22" s="626"/>
      <c r="BE22" s="626"/>
      <c r="BF22" s="627"/>
      <c r="BG22" s="610" t="s">
        <v>230</v>
      </c>
      <c r="BH22" s="611"/>
      <c r="BI22" s="611"/>
      <c r="BJ22" s="611"/>
      <c r="BK22" s="611"/>
      <c r="BL22" s="611"/>
      <c r="BM22" s="611"/>
      <c r="BN22" s="612"/>
      <c r="BO22" s="613" t="s">
        <v>230</v>
      </c>
      <c r="BP22" s="613"/>
      <c r="BQ22" s="613"/>
      <c r="BR22" s="613"/>
      <c r="BS22" s="614" t="s">
        <v>131</v>
      </c>
      <c r="BT22" s="614"/>
      <c r="BU22" s="614"/>
      <c r="BV22" s="614"/>
      <c r="BW22" s="614"/>
      <c r="BX22" s="614"/>
      <c r="BY22" s="614"/>
      <c r="BZ22" s="614"/>
      <c r="CA22" s="614"/>
      <c r="CB22" s="618"/>
      <c r="CD22" s="592" t="s">
        <v>284</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15">
      <c r="B23" s="607" t="s">
        <v>285</v>
      </c>
      <c r="C23" s="608"/>
      <c r="D23" s="608"/>
      <c r="E23" s="608"/>
      <c r="F23" s="608"/>
      <c r="G23" s="608"/>
      <c r="H23" s="608"/>
      <c r="I23" s="608"/>
      <c r="J23" s="608"/>
      <c r="K23" s="608"/>
      <c r="L23" s="608"/>
      <c r="M23" s="608"/>
      <c r="N23" s="608"/>
      <c r="O23" s="608"/>
      <c r="P23" s="608"/>
      <c r="Q23" s="609"/>
      <c r="R23" s="610">
        <v>244433</v>
      </c>
      <c r="S23" s="611"/>
      <c r="T23" s="611"/>
      <c r="U23" s="611"/>
      <c r="V23" s="611"/>
      <c r="W23" s="611"/>
      <c r="X23" s="611"/>
      <c r="Y23" s="612"/>
      <c r="Z23" s="613">
        <v>9</v>
      </c>
      <c r="AA23" s="613"/>
      <c r="AB23" s="613"/>
      <c r="AC23" s="613"/>
      <c r="AD23" s="614" t="s">
        <v>131</v>
      </c>
      <c r="AE23" s="614"/>
      <c r="AF23" s="614"/>
      <c r="AG23" s="614"/>
      <c r="AH23" s="614"/>
      <c r="AI23" s="614"/>
      <c r="AJ23" s="614"/>
      <c r="AK23" s="614"/>
      <c r="AL23" s="615" t="s">
        <v>175</v>
      </c>
      <c r="AM23" s="616"/>
      <c r="AN23" s="616"/>
      <c r="AO23" s="617"/>
      <c r="AP23" s="607" t="s">
        <v>286</v>
      </c>
      <c r="AQ23" s="626"/>
      <c r="AR23" s="626"/>
      <c r="AS23" s="626"/>
      <c r="AT23" s="626"/>
      <c r="AU23" s="626"/>
      <c r="AV23" s="626"/>
      <c r="AW23" s="626"/>
      <c r="AX23" s="626"/>
      <c r="AY23" s="626"/>
      <c r="AZ23" s="626"/>
      <c r="BA23" s="626"/>
      <c r="BB23" s="626"/>
      <c r="BC23" s="626"/>
      <c r="BD23" s="626"/>
      <c r="BE23" s="626"/>
      <c r="BF23" s="627"/>
      <c r="BG23" s="610" t="s">
        <v>230</v>
      </c>
      <c r="BH23" s="611"/>
      <c r="BI23" s="611"/>
      <c r="BJ23" s="611"/>
      <c r="BK23" s="611"/>
      <c r="BL23" s="611"/>
      <c r="BM23" s="611"/>
      <c r="BN23" s="612"/>
      <c r="BO23" s="613" t="s">
        <v>131</v>
      </c>
      <c r="BP23" s="613"/>
      <c r="BQ23" s="613"/>
      <c r="BR23" s="613"/>
      <c r="BS23" s="614" t="s">
        <v>230</v>
      </c>
      <c r="BT23" s="614"/>
      <c r="BU23" s="614"/>
      <c r="BV23" s="614"/>
      <c r="BW23" s="614"/>
      <c r="BX23" s="614"/>
      <c r="BY23" s="614"/>
      <c r="BZ23" s="614"/>
      <c r="CA23" s="614"/>
      <c r="CB23" s="618"/>
      <c r="CD23" s="592" t="s">
        <v>224</v>
      </c>
      <c r="CE23" s="593"/>
      <c r="CF23" s="593"/>
      <c r="CG23" s="593"/>
      <c r="CH23" s="593"/>
      <c r="CI23" s="593"/>
      <c r="CJ23" s="593"/>
      <c r="CK23" s="593"/>
      <c r="CL23" s="593"/>
      <c r="CM23" s="593"/>
      <c r="CN23" s="593"/>
      <c r="CO23" s="593"/>
      <c r="CP23" s="593"/>
      <c r="CQ23" s="594"/>
      <c r="CR23" s="592" t="s">
        <v>287</v>
      </c>
      <c r="CS23" s="593"/>
      <c r="CT23" s="593"/>
      <c r="CU23" s="593"/>
      <c r="CV23" s="593"/>
      <c r="CW23" s="593"/>
      <c r="CX23" s="593"/>
      <c r="CY23" s="594"/>
      <c r="CZ23" s="592" t="s">
        <v>288</v>
      </c>
      <c r="DA23" s="593"/>
      <c r="DB23" s="593"/>
      <c r="DC23" s="594"/>
      <c r="DD23" s="592" t="s">
        <v>289</v>
      </c>
      <c r="DE23" s="593"/>
      <c r="DF23" s="593"/>
      <c r="DG23" s="593"/>
      <c r="DH23" s="593"/>
      <c r="DI23" s="593"/>
      <c r="DJ23" s="593"/>
      <c r="DK23" s="594"/>
      <c r="DL23" s="637" t="s">
        <v>290</v>
      </c>
      <c r="DM23" s="638"/>
      <c r="DN23" s="638"/>
      <c r="DO23" s="638"/>
      <c r="DP23" s="638"/>
      <c r="DQ23" s="638"/>
      <c r="DR23" s="638"/>
      <c r="DS23" s="638"/>
      <c r="DT23" s="638"/>
      <c r="DU23" s="638"/>
      <c r="DV23" s="639"/>
      <c r="DW23" s="592" t="s">
        <v>291</v>
      </c>
      <c r="DX23" s="593"/>
      <c r="DY23" s="593"/>
      <c r="DZ23" s="593"/>
      <c r="EA23" s="593"/>
      <c r="EB23" s="593"/>
      <c r="EC23" s="594"/>
    </row>
    <row r="24" spans="2:133" ht="11.25" customHeight="1" x14ac:dyDescent="0.15">
      <c r="B24" s="607" t="s">
        <v>292</v>
      </c>
      <c r="C24" s="608"/>
      <c r="D24" s="608"/>
      <c r="E24" s="608"/>
      <c r="F24" s="608"/>
      <c r="G24" s="608"/>
      <c r="H24" s="608"/>
      <c r="I24" s="608"/>
      <c r="J24" s="608"/>
      <c r="K24" s="608"/>
      <c r="L24" s="608"/>
      <c r="M24" s="608"/>
      <c r="N24" s="608"/>
      <c r="O24" s="608"/>
      <c r="P24" s="608"/>
      <c r="Q24" s="609"/>
      <c r="R24" s="610" t="s">
        <v>230</v>
      </c>
      <c r="S24" s="611"/>
      <c r="T24" s="611"/>
      <c r="U24" s="611"/>
      <c r="V24" s="611"/>
      <c r="W24" s="611"/>
      <c r="X24" s="611"/>
      <c r="Y24" s="612"/>
      <c r="Z24" s="613" t="s">
        <v>230</v>
      </c>
      <c r="AA24" s="613"/>
      <c r="AB24" s="613"/>
      <c r="AC24" s="613"/>
      <c r="AD24" s="614" t="s">
        <v>175</v>
      </c>
      <c r="AE24" s="614"/>
      <c r="AF24" s="614"/>
      <c r="AG24" s="614"/>
      <c r="AH24" s="614"/>
      <c r="AI24" s="614"/>
      <c r="AJ24" s="614"/>
      <c r="AK24" s="614"/>
      <c r="AL24" s="615" t="s">
        <v>230</v>
      </c>
      <c r="AM24" s="616"/>
      <c r="AN24" s="616"/>
      <c r="AO24" s="617"/>
      <c r="AP24" s="607" t="s">
        <v>293</v>
      </c>
      <c r="AQ24" s="626"/>
      <c r="AR24" s="626"/>
      <c r="AS24" s="626"/>
      <c r="AT24" s="626"/>
      <c r="AU24" s="626"/>
      <c r="AV24" s="626"/>
      <c r="AW24" s="626"/>
      <c r="AX24" s="626"/>
      <c r="AY24" s="626"/>
      <c r="AZ24" s="626"/>
      <c r="BA24" s="626"/>
      <c r="BB24" s="626"/>
      <c r="BC24" s="626"/>
      <c r="BD24" s="626"/>
      <c r="BE24" s="626"/>
      <c r="BF24" s="627"/>
      <c r="BG24" s="610" t="s">
        <v>175</v>
      </c>
      <c r="BH24" s="611"/>
      <c r="BI24" s="611"/>
      <c r="BJ24" s="611"/>
      <c r="BK24" s="611"/>
      <c r="BL24" s="611"/>
      <c r="BM24" s="611"/>
      <c r="BN24" s="612"/>
      <c r="BO24" s="613" t="s">
        <v>131</v>
      </c>
      <c r="BP24" s="613"/>
      <c r="BQ24" s="613"/>
      <c r="BR24" s="613"/>
      <c r="BS24" s="614" t="s">
        <v>131</v>
      </c>
      <c r="BT24" s="614"/>
      <c r="BU24" s="614"/>
      <c r="BV24" s="614"/>
      <c r="BW24" s="614"/>
      <c r="BX24" s="614"/>
      <c r="BY24" s="614"/>
      <c r="BZ24" s="614"/>
      <c r="CA24" s="614"/>
      <c r="CB24" s="618"/>
      <c r="CD24" s="596" t="s">
        <v>294</v>
      </c>
      <c r="CE24" s="597"/>
      <c r="CF24" s="597"/>
      <c r="CG24" s="597"/>
      <c r="CH24" s="597"/>
      <c r="CI24" s="597"/>
      <c r="CJ24" s="597"/>
      <c r="CK24" s="597"/>
      <c r="CL24" s="597"/>
      <c r="CM24" s="597"/>
      <c r="CN24" s="597"/>
      <c r="CO24" s="597"/>
      <c r="CP24" s="597"/>
      <c r="CQ24" s="598"/>
      <c r="CR24" s="599">
        <v>871001</v>
      </c>
      <c r="CS24" s="600"/>
      <c r="CT24" s="600"/>
      <c r="CU24" s="600"/>
      <c r="CV24" s="600"/>
      <c r="CW24" s="600"/>
      <c r="CX24" s="600"/>
      <c r="CY24" s="601"/>
      <c r="CZ24" s="604">
        <v>33.200000000000003</v>
      </c>
      <c r="DA24" s="605"/>
      <c r="DB24" s="605"/>
      <c r="DC24" s="621"/>
      <c r="DD24" s="640">
        <v>769639</v>
      </c>
      <c r="DE24" s="600"/>
      <c r="DF24" s="600"/>
      <c r="DG24" s="600"/>
      <c r="DH24" s="600"/>
      <c r="DI24" s="600"/>
      <c r="DJ24" s="600"/>
      <c r="DK24" s="601"/>
      <c r="DL24" s="640">
        <v>661744</v>
      </c>
      <c r="DM24" s="600"/>
      <c r="DN24" s="600"/>
      <c r="DO24" s="600"/>
      <c r="DP24" s="600"/>
      <c r="DQ24" s="600"/>
      <c r="DR24" s="600"/>
      <c r="DS24" s="600"/>
      <c r="DT24" s="600"/>
      <c r="DU24" s="600"/>
      <c r="DV24" s="601"/>
      <c r="DW24" s="604">
        <v>49.6</v>
      </c>
      <c r="DX24" s="605"/>
      <c r="DY24" s="605"/>
      <c r="DZ24" s="605"/>
      <c r="EA24" s="605"/>
      <c r="EB24" s="605"/>
      <c r="EC24" s="606"/>
    </row>
    <row r="25" spans="2:133" ht="11.25" customHeight="1" x14ac:dyDescent="0.15">
      <c r="B25" s="607" t="s">
        <v>295</v>
      </c>
      <c r="C25" s="608"/>
      <c r="D25" s="608"/>
      <c r="E25" s="608"/>
      <c r="F25" s="608"/>
      <c r="G25" s="608"/>
      <c r="H25" s="608"/>
      <c r="I25" s="608"/>
      <c r="J25" s="608"/>
      <c r="K25" s="608"/>
      <c r="L25" s="608"/>
      <c r="M25" s="608"/>
      <c r="N25" s="608"/>
      <c r="O25" s="608"/>
      <c r="P25" s="608"/>
      <c r="Q25" s="609"/>
      <c r="R25" s="610">
        <v>1560473</v>
      </c>
      <c r="S25" s="611"/>
      <c r="T25" s="611"/>
      <c r="U25" s="611"/>
      <c r="V25" s="611"/>
      <c r="W25" s="611"/>
      <c r="X25" s="611"/>
      <c r="Y25" s="612"/>
      <c r="Z25" s="613">
        <v>57.5</v>
      </c>
      <c r="AA25" s="613"/>
      <c r="AB25" s="613"/>
      <c r="AC25" s="613"/>
      <c r="AD25" s="614">
        <v>1316040</v>
      </c>
      <c r="AE25" s="614"/>
      <c r="AF25" s="614"/>
      <c r="AG25" s="614"/>
      <c r="AH25" s="614"/>
      <c r="AI25" s="614"/>
      <c r="AJ25" s="614"/>
      <c r="AK25" s="614"/>
      <c r="AL25" s="615">
        <v>98.6</v>
      </c>
      <c r="AM25" s="616"/>
      <c r="AN25" s="616"/>
      <c r="AO25" s="617"/>
      <c r="AP25" s="607" t="s">
        <v>296</v>
      </c>
      <c r="AQ25" s="626"/>
      <c r="AR25" s="626"/>
      <c r="AS25" s="626"/>
      <c r="AT25" s="626"/>
      <c r="AU25" s="626"/>
      <c r="AV25" s="626"/>
      <c r="AW25" s="626"/>
      <c r="AX25" s="626"/>
      <c r="AY25" s="626"/>
      <c r="AZ25" s="626"/>
      <c r="BA25" s="626"/>
      <c r="BB25" s="626"/>
      <c r="BC25" s="626"/>
      <c r="BD25" s="626"/>
      <c r="BE25" s="626"/>
      <c r="BF25" s="627"/>
      <c r="BG25" s="610" t="s">
        <v>175</v>
      </c>
      <c r="BH25" s="611"/>
      <c r="BI25" s="611"/>
      <c r="BJ25" s="611"/>
      <c r="BK25" s="611"/>
      <c r="BL25" s="611"/>
      <c r="BM25" s="611"/>
      <c r="BN25" s="612"/>
      <c r="BO25" s="613" t="s">
        <v>230</v>
      </c>
      <c r="BP25" s="613"/>
      <c r="BQ25" s="613"/>
      <c r="BR25" s="613"/>
      <c r="BS25" s="614" t="s">
        <v>230</v>
      </c>
      <c r="BT25" s="614"/>
      <c r="BU25" s="614"/>
      <c r="BV25" s="614"/>
      <c r="BW25" s="614"/>
      <c r="BX25" s="614"/>
      <c r="BY25" s="614"/>
      <c r="BZ25" s="614"/>
      <c r="CA25" s="614"/>
      <c r="CB25" s="618"/>
      <c r="CD25" s="607" t="s">
        <v>297</v>
      </c>
      <c r="CE25" s="608"/>
      <c r="CF25" s="608"/>
      <c r="CG25" s="608"/>
      <c r="CH25" s="608"/>
      <c r="CI25" s="608"/>
      <c r="CJ25" s="608"/>
      <c r="CK25" s="608"/>
      <c r="CL25" s="608"/>
      <c r="CM25" s="608"/>
      <c r="CN25" s="608"/>
      <c r="CO25" s="608"/>
      <c r="CP25" s="608"/>
      <c r="CQ25" s="609"/>
      <c r="CR25" s="610">
        <v>510018</v>
      </c>
      <c r="CS25" s="641"/>
      <c r="CT25" s="641"/>
      <c r="CU25" s="641"/>
      <c r="CV25" s="641"/>
      <c r="CW25" s="641"/>
      <c r="CX25" s="641"/>
      <c r="CY25" s="642"/>
      <c r="CZ25" s="615">
        <v>19.399999999999999</v>
      </c>
      <c r="DA25" s="643"/>
      <c r="DB25" s="643"/>
      <c r="DC25" s="645"/>
      <c r="DD25" s="619">
        <v>432256</v>
      </c>
      <c r="DE25" s="641"/>
      <c r="DF25" s="641"/>
      <c r="DG25" s="641"/>
      <c r="DH25" s="641"/>
      <c r="DI25" s="641"/>
      <c r="DJ25" s="641"/>
      <c r="DK25" s="642"/>
      <c r="DL25" s="619">
        <v>381624</v>
      </c>
      <c r="DM25" s="641"/>
      <c r="DN25" s="641"/>
      <c r="DO25" s="641"/>
      <c r="DP25" s="641"/>
      <c r="DQ25" s="641"/>
      <c r="DR25" s="641"/>
      <c r="DS25" s="641"/>
      <c r="DT25" s="641"/>
      <c r="DU25" s="641"/>
      <c r="DV25" s="642"/>
      <c r="DW25" s="615">
        <v>28.6</v>
      </c>
      <c r="DX25" s="643"/>
      <c r="DY25" s="643"/>
      <c r="DZ25" s="643"/>
      <c r="EA25" s="643"/>
      <c r="EB25" s="643"/>
      <c r="EC25" s="644"/>
    </row>
    <row r="26" spans="2:133" ht="11.25" customHeight="1" x14ac:dyDescent="0.15">
      <c r="B26" s="607" t="s">
        <v>298</v>
      </c>
      <c r="C26" s="608"/>
      <c r="D26" s="608"/>
      <c r="E26" s="608"/>
      <c r="F26" s="608"/>
      <c r="G26" s="608"/>
      <c r="H26" s="608"/>
      <c r="I26" s="608"/>
      <c r="J26" s="608"/>
      <c r="K26" s="608"/>
      <c r="L26" s="608"/>
      <c r="M26" s="608"/>
      <c r="N26" s="608"/>
      <c r="O26" s="608"/>
      <c r="P26" s="608"/>
      <c r="Q26" s="609"/>
      <c r="R26" s="610" t="s">
        <v>131</v>
      </c>
      <c r="S26" s="611"/>
      <c r="T26" s="611"/>
      <c r="U26" s="611"/>
      <c r="V26" s="611"/>
      <c r="W26" s="611"/>
      <c r="X26" s="611"/>
      <c r="Y26" s="612"/>
      <c r="Z26" s="613" t="s">
        <v>230</v>
      </c>
      <c r="AA26" s="613"/>
      <c r="AB26" s="613"/>
      <c r="AC26" s="613"/>
      <c r="AD26" s="614" t="s">
        <v>230</v>
      </c>
      <c r="AE26" s="614"/>
      <c r="AF26" s="614"/>
      <c r="AG26" s="614"/>
      <c r="AH26" s="614"/>
      <c r="AI26" s="614"/>
      <c r="AJ26" s="614"/>
      <c r="AK26" s="614"/>
      <c r="AL26" s="615" t="s">
        <v>175</v>
      </c>
      <c r="AM26" s="616"/>
      <c r="AN26" s="616"/>
      <c r="AO26" s="617"/>
      <c r="AP26" s="607" t="s">
        <v>299</v>
      </c>
      <c r="AQ26" s="626"/>
      <c r="AR26" s="626"/>
      <c r="AS26" s="626"/>
      <c r="AT26" s="626"/>
      <c r="AU26" s="626"/>
      <c r="AV26" s="626"/>
      <c r="AW26" s="626"/>
      <c r="AX26" s="626"/>
      <c r="AY26" s="626"/>
      <c r="AZ26" s="626"/>
      <c r="BA26" s="626"/>
      <c r="BB26" s="626"/>
      <c r="BC26" s="626"/>
      <c r="BD26" s="626"/>
      <c r="BE26" s="626"/>
      <c r="BF26" s="627"/>
      <c r="BG26" s="610" t="s">
        <v>230</v>
      </c>
      <c r="BH26" s="611"/>
      <c r="BI26" s="611"/>
      <c r="BJ26" s="611"/>
      <c r="BK26" s="611"/>
      <c r="BL26" s="611"/>
      <c r="BM26" s="611"/>
      <c r="BN26" s="612"/>
      <c r="BO26" s="613" t="s">
        <v>131</v>
      </c>
      <c r="BP26" s="613"/>
      <c r="BQ26" s="613"/>
      <c r="BR26" s="613"/>
      <c r="BS26" s="614" t="s">
        <v>131</v>
      </c>
      <c r="BT26" s="614"/>
      <c r="BU26" s="614"/>
      <c r="BV26" s="614"/>
      <c r="BW26" s="614"/>
      <c r="BX26" s="614"/>
      <c r="BY26" s="614"/>
      <c r="BZ26" s="614"/>
      <c r="CA26" s="614"/>
      <c r="CB26" s="618"/>
      <c r="CD26" s="607" t="s">
        <v>300</v>
      </c>
      <c r="CE26" s="608"/>
      <c r="CF26" s="608"/>
      <c r="CG26" s="608"/>
      <c r="CH26" s="608"/>
      <c r="CI26" s="608"/>
      <c r="CJ26" s="608"/>
      <c r="CK26" s="608"/>
      <c r="CL26" s="608"/>
      <c r="CM26" s="608"/>
      <c r="CN26" s="608"/>
      <c r="CO26" s="608"/>
      <c r="CP26" s="608"/>
      <c r="CQ26" s="609"/>
      <c r="CR26" s="610">
        <v>275607</v>
      </c>
      <c r="CS26" s="611"/>
      <c r="CT26" s="611"/>
      <c r="CU26" s="611"/>
      <c r="CV26" s="611"/>
      <c r="CW26" s="611"/>
      <c r="CX26" s="611"/>
      <c r="CY26" s="612"/>
      <c r="CZ26" s="615">
        <v>10.5</v>
      </c>
      <c r="DA26" s="643"/>
      <c r="DB26" s="643"/>
      <c r="DC26" s="645"/>
      <c r="DD26" s="619">
        <v>252381</v>
      </c>
      <c r="DE26" s="611"/>
      <c r="DF26" s="611"/>
      <c r="DG26" s="611"/>
      <c r="DH26" s="611"/>
      <c r="DI26" s="611"/>
      <c r="DJ26" s="611"/>
      <c r="DK26" s="612"/>
      <c r="DL26" s="619" t="s">
        <v>230</v>
      </c>
      <c r="DM26" s="611"/>
      <c r="DN26" s="611"/>
      <c r="DO26" s="611"/>
      <c r="DP26" s="611"/>
      <c r="DQ26" s="611"/>
      <c r="DR26" s="611"/>
      <c r="DS26" s="611"/>
      <c r="DT26" s="611"/>
      <c r="DU26" s="611"/>
      <c r="DV26" s="612"/>
      <c r="DW26" s="615" t="s">
        <v>131</v>
      </c>
      <c r="DX26" s="643"/>
      <c r="DY26" s="643"/>
      <c r="DZ26" s="643"/>
      <c r="EA26" s="643"/>
      <c r="EB26" s="643"/>
      <c r="EC26" s="644"/>
    </row>
    <row r="27" spans="2:133" ht="11.25" customHeight="1" x14ac:dyDescent="0.15">
      <c r="B27" s="607" t="s">
        <v>301</v>
      </c>
      <c r="C27" s="608"/>
      <c r="D27" s="608"/>
      <c r="E27" s="608"/>
      <c r="F27" s="608"/>
      <c r="G27" s="608"/>
      <c r="H27" s="608"/>
      <c r="I27" s="608"/>
      <c r="J27" s="608"/>
      <c r="K27" s="608"/>
      <c r="L27" s="608"/>
      <c r="M27" s="608"/>
      <c r="N27" s="608"/>
      <c r="O27" s="608"/>
      <c r="P27" s="608"/>
      <c r="Q27" s="609"/>
      <c r="R27" s="610">
        <v>38458</v>
      </c>
      <c r="S27" s="611"/>
      <c r="T27" s="611"/>
      <c r="U27" s="611"/>
      <c r="V27" s="611"/>
      <c r="W27" s="611"/>
      <c r="X27" s="611"/>
      <c r="Y27" s="612"/>
      <c r="Z27" s="613">
        <v>1.4</v>
      </c>
      <c r="AA27" s="613"/>
      <c r="AB27" s="613"/>
      <c r="AC27" s="613"/>
      <c r="AD27" s="614" t="s">
        <v>131</v>
      </c>
      <c r="AE27" s="614"/>
      <c r="AF27" s="614"/>
      <c r="AG27" s="614"/>
      <c r="AH27" s="614"/>
      <c r="AI27" s="614"/>
      <c r="AJ27" s="614"/>
      <c r="AK27" s="614"/>
      <c r="AL27" s="615" t="s">
        <v>230</v>
      </c>
      <c r="AM27" s="616"/>
      <c r="AN27" s="616"/>
      <c r="AO27" s="617"/>
      <c r="AP27" s="607" t="s">
        <v>302</v>
      </c>
      <c r="AQ27" s="608"/>
      <c r="AR27" s="608"/>
      <c r="AS27" s="608"/>
      <c r="AT27" s="608"/>
      <c r="AU27" s="608"/>
      <c r="AV27" s="608"/>
      <c r="AW27" s="608"/>
      <c r="AX27" s="608"/>
      <c r="AY27" s="608"/>
      <c r="AZ27" s="608"/>
      <c r="BA27" s="608"/>
      <c r="BB27" s="608"/>
      <c r="BC27" s="608"/>
      <c r="BD27" s="608"/>
      <c r="BE27" s="608"/>
      <c r="BF27" s="609"/>
      <c r="BG27" s="610">
        <v>204587</v>
      </c>
      <c r="BH27" s="611"/>
      <c r="BI27" s="611"/>
      <c r="BJ27" s="611"/>
      <c r="BK27" s="611"/>
      <c r="BL27" s="611"/>
      <c r="BM27" s="611"/>
      <c r="BN27" s="612"/>
      <c r="BO27" s="613">
        <v>100</v>
      </c>
      <c r="BP27" s="613"/>
      <c r="BQ27" s="613"/>
      <c r="BR27" s="613"/>
      <c r="BS27" s="614" t="s">
        <v>175</v>
      </c>
      <c r="BT27" s="614"/>
      <c r="BU27" s="614"/>
      <c r="BV27" s="614"/>
      <c r="BW27" s="614"/>
      <c r="BX27" s="614"/>
      <c r="BY27" s="614"/>
      <c r="BZ27" s="614"/>
      <c r="CA27" s="614"/>
      <c r="CB27" s="618"/>
      <c r="CD27" s="607" t="s">
        <v>303</v>
      </c>
      <c r="CE27" s="608"/>
      <c r="CF27" s="608"/>
      <c r="CG27" s="608"/>
      <c r="CH27" s="608"/>
      <c r="CI27" s="608"/>
      <c r="CJ27" s="608"/>
      <c r="CK27" s="608"/>
      <c r="CL27" s="608"/>
      <c r="CM27" s="608"/>
      <c r="CN27" s="608"/>
      <c r="CO27" s="608"/>
      <c r="CP27" s="608"/>
      <c r="CQ27" s="609"/>
      <c r="CR27" s="610">
        <v>50139</v>
      </c>
      <c r="CS27" s="641"/>
      <c r="CT27" s="641"/>
      <c r="CU27" s="641"/>
      <c r="CV27" s="641"/>
      <c r="CW27" s="641"/>
      <c r="CX27" s="641"/>
      <c r="CY27" s="642"/>
      <c r="CZ27" s="615">
        <v>1.9</v>
      </c>
      <c r="DA27" s="643"/>
      <c r="DB27" s="643"/>
      <c r="DC27" s="645"/>
      <c r="DD27" s="619">
        <v>26539</v>
      </c>
      <c r="DE27" s="641"/>
      <c r="DF27" s="641"/>
      <c r="DG27" s="641"/>
      <c r="DH27" s="641"/>
      <c r="DI27" s="641"/>
      <c r="DJ27" s="641"/>
      <c r="DK27" s="642"/>
      <c r="DL27" s="619">
        <v>18354</v>
      </c>
      <c r="DM27" s="641"/>
      <c r="DN27" s="641"/>
      <c r="DO27" s="641"/>
      <c r="DP27" s="641"/>
      <c r="DQ27" s="641"/>
      <c r="DR27" s="641"/>
      <c r="DS27" s="641"/>
      <c r="DT27" s="641"/>
      <c r="DU27" s="641"/>
      <c r="DV27" s="642"/>
      <c r="DW27" s="615">
        <v>1.4</v>
      </c>
      <c r="DX27" s="643"/>
      <c r="DY27" s="643"/>
      <c r="DZ27" s="643"/>
      <c r="EA27" s="643"/>
      <c r="EB27" s="643"/>
      <c r="EC27" s="644"/>
    </row>
    <row r="28" spans="2:133" ht="11.25" customHeight="1" x14ac:dyDescent="0.15">
      <c r="B28" s="607" t="s">
        <v>304</v>
      </c>
      <c r="C28" s="608"/>
      <c r="D28" s="608"/>
      <c r="E28" s="608"/>
      <c r="F28" s="608"/>
      <c r="G28" s="608"/>
      <c r="H28" s="608"/>
      <c r="I28" s="608"/>
      <c r="J28" s="608"/>
      <c r="K28" s="608"/>
      <c r="L28" s="608"/>
      <c r="M28" s="608"/>
      <c r="N28" s="608"/>
      <c r="O28" s="608"/>
      <c r="P28" s="608"/>
      <c r="Q28" s="609"/>
      <c r="R28" s="610">
        <v>31884</v>
      </c>
      <c r="S28" s="611"/>
      <c r="T28" s="611"/>
      <c r="U28" s="611"/>
      <c r="V28" s="611"/>
      <c r="W28" s="611"/>
      <c r="X28" s="611"/>
      <c r="Y28" s="612"/>
      <c r="Z28" s="613">
        <v>1.2</v>
      </c>
      <c r="AA28" s="613"/>
      <c r="AB28" s="613"/>
      <c r="AC28" s="613"/>
      <c r="AD28" s="614">
        <v>15755</v>
      </c>
      <c r="AE28" s="614"/>
      <c r="AF28" s="614"/>
      <c r="AG28" s="614"/>
      <c r="AH28" s="614"/>
      <c r="AI28" s="614"/>
      <c r="AJ28" s="614"/>
      <c r="AK28" s="614"/>
      <c r="AL28" s="615">
        <v>1.2</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305</v>
      </c>
      <c r="CE28" s="608"/>
      <c r="CF28" s="608"/>
      <c r="CG28" s="608"/>
      <c r="CH28" s="608"/>
      <c r="CI28" s="608"/>
      <c r="CJ28" s="608"/>
      <c r="CK28" s="608"/>
      <c r="CL28" s="608"/>
      <c r="CM28" s="608"/>
      <c r="CN28" s="608"/>
      <c r="CO28" s="608"/>
      <c r="CP28" s="608"/>
      <c r="CQ28" s="609"/>
      <c r="CR28" s="610">
        <v>310844</v>
      </c>
      <c r="CS28" s="611"/>
      <c r="CT28" s="611"/>
      <c r="CU28" s="611"/>
      <c r="CV28" s="611"/>
      <c r="CW28" s="611"/>
      <c r="CX28" s="611"/>
      <c r="CY28" s="612"/>
      <c r="CZ28" s="615">
        <v>11.8</v>
      </c>
      <c r="DA28" s="643"/>
      <c r="DB28" s="643"/>
      <c r="DC28" s="645"/>
      <c r="DD28" s="619">
        <v>310844</v>
      </c>
      <c r="DE28" s="611"/>
      <c r="DF28" s="611"/>
      <c r="DG28" s="611"/>
      <c r="DH28" s="611"/>
      <c r="DI28" s="611"/>
      <c r="DJ28" s="611"/>
      <c r="DK28" s="612"/>
      <c r="DL28" s="619">
        <v>261766</v>
      </c>
      <c r="DM28" s="611"/>
      <c r="DN28" s="611"/>
      <c r="DO28" s="611"/>
      <c r="DP28" s="611"/>
      <c r="DQ28" s="611"/>
      <c r="DR28" s="611"/>
      <c r="DS28" s="611"/>
      <c r="DT28" s="611"/>
      <c r="DU28" s="611"/>
      <c r="DV28" s="612"/>
      <c r="DW28" s="615">
        <v>19.600000000000001</v>
      </c>
      <c r="DX28" s="643"/>
      <c r="DY28" s="643"/>
      <c r="DZ28" s="643"/>
      <c r="EA28" s="643"/>
      <c r="EB28" s="643"/>
      <c r="EC28" s="644"/>
    </row>
    <row r="29" spans="2:133" ht="11.25" customHeight="1" x14ac:dyDescent="0.15">
      <c r="B29" s="607" t="s">
        <v>306</v>
      </c>
      <c r="C29" s="608"/>
      <c r="D29" s="608"/>
      <c r="E29" s="608"/>
      <c r="F29" s="608"/>
      <c r="G29" s="608"/>
      <c r="H29" s="608"/>
      <c r="I29" s="608"/>
      <c r="J29" s="608"/>
      <c r="K29" s="608"/>
      <c r="L29" s="608"/>
      <c r="M29" s="608"/>
      <c r="N29" s="608"/>
      <c r="O29" s="608"/>
      <c r="P29" s="608"/>
      <c r="Q29" s="609"/>
      <c r="R29" s="610">
        <v>3927</v>
      </c>
      <c r="S29" s="611"/>
      <c r="T29" s="611"/>
      <c r="U29" s="611"/>
      <c r="V29" s="611"/>
      <c r="W29" s="611"/>
      <c r="X29" s="611"/>
      <c r="Y29" s="612"/>
      <c r="Z29" s="613">
        <v>0.1</v>
      </c>
      <c r="AA29" s="613"/>
      <c r="AB29" s="613"/>
      <c r="AC29" s="613"/>
      <c r="AD29" s="614" t="s">
        <v>230</v>
      </c>
      <c r="AE29" s="614"/>
      <c r="AF29" s="614"/>
      <c r="AG29" s="614"/>
      <c r="AH29" s="614"/>
      <c r="AI29" s="614"/>
      <c r="AJ29" s="614"/>
      <c r="AK29" s="614"/>
      <c r="AL29" s="615" t="s">
        <v>175</v>
      </c>
      <c r="AM29" s="616"/>
      <c r="AN29" s="616"/>
      <c r="AO29" s="617"/>
      <c r="AP29" s="631"/>
      <c r="AQ29" s="632"/>
      <c r="AR29" s="632"/>
      <c r="AS29" s="632"/>
      <c r="AT29" s="632"/>
      <c r="AU29" s="632"/>
      <c r="AV29" s="632"/>
      <c r="AW29" s="632"/>
      <c r="AX29" s="632"/>
      <c r="AY29" s="632"/>
      <c r="AZ29" s="632"/>
      <c r="BA29" s="632"/>
      <c r="BB29" s="632"/>
      <c r="BC29" s="632"/>
      <c r="BD29" s="632"/>
      <c r="BE29" s="632"/>
      <c r="BF29" s="633"/>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307</v>
      </c>
      <c r="CE29" s="649"/>
      <c r="CF29" s="607" t="s">
        <v>72</v>
      </c>
      <c r="CG29" s="608"/>
      <c r="CH29" s="608"/>
      <c r="CI29" s="608"/>
      <c r="CJ29" s="608"/>
      <c r="CK29" s="608"/>
      <c r="CL29" s="608"/>
      <c r="CM29" s="608"/>
      <c r="CN29" s="608"/>
      <c r="CO29" s="608"/>
      <c r="CP29" s="608"/>
      <c r="CQ29" s="609"/>
      <c r="CR29" s="610">
        <v>310818</v>
      </c>
      <c r="CS29" s="641"/>
      <c r="CT29" s="641"/>
      <c r="CU29" s="641"/>
      <c r="CV29" s="641"/>
      <c r="CW29" s="641"/>
      <c r="CX29" s="641"/>
      <c r="CY29" s="642"/>
      <c r="CZ29" s="615">
        <v>11.8</v>
      </c>
      <c r="DA29" s="643"/>
      <c r="DB29" s="643"/>
      <c r="DC29" s="645"/>
      <c r="DD29" s="619">
        <v>310818</v>
      </c>
      <c r="DE29" s="641"/>
      <c r="DF29" s="641"/>
      <c r="DG29" s="641"/>
      <c r="DH29" s="641"/>
      <c r="DI29" s="641"/>
      <c r="DJ29" s="641"/>
      <c r="DK29" s="642"/>
      <c r="DL29" s="619">
        <v>261740</v>
      </c>
      <c r="DM29" s="641"/>
      <c r="DN29" s="641"/>
      <c r="DO29" s="641"/>
      <c r="DP29" s="641"/>
      <c r="DQ29" s="641"/>
      <c r="DR29" s="641"/>
      <c r="DS29" s="641"/>
      <c r="DT29" s="641"/>
      <c r="DU29" s="641"/>
      <c r="DV29" s="642"/>
      <c r="DW29" s="615">
        <v>19.600000000000001</v>
      </c>
      <c r="DX29" s="643"/>
      <c r="DY29" s="643"/>
      <c r="DZ29" s="643"/>
      <c r="EA29" s="643"/>
      <c r="EB29" s="643"/>
      <c r="EC29" s="644"/>
    </row>
    <row r="30" spans="2:133" ht="11.25" customHeight="1" x14ac:dyDescent="0.15">
      <c r="B30" s="607" t="s">
        <v>308</v>
      </c>
      <c r="C30" s="608"/>
      <c r="D30" s="608"/>
      <c r="E30" s="608"/>
      <c r="F30" s="608"/>
      <c r="G30" s="608"/>
      <c r="H30" s="608"/>
      <c r="I30" s="608"/>
      <c r="J30" s="608"/>
      <c r="K30" s="608"/>
      <c r="L30" s="608"/>
      <c r="M30" s="608"/>
      <c r="N30" s="608"/>
      <c r="O30" s="608"/>
      <c r="P30" s="608"/>
      <c r="Q30" s="609"/>
      <c r="R30" s="610">
        <v>278944</v>
      </c>
      <c r="S30" s="611"/>
      <c r="T30" s="611"/>
      <c r="U30" s="611"/>
      <c r="V30" s="611"/>
      <c r="W30" s="611"/>
      <c r="X30" s="611"/>
      <c r="Y30" s="612"/>
      <c r="Z30" s="613">
        <v>10.3</v>
      </c>
      <c r="AA30" s="613"/>
      <c r="AB30" s="613"/>
      <c r="AC30" s="613"/>
      <c r="AD30" s="614" t="s">
        <v>131</v>
      </c>
      <c r="AE30" s="614"/>
      <c r="AF30" s="614"/>
      <c r="AG30" s="614"/>
      <c r="AH30" s="614"/>
      <c r="AI30" s="614"/>
      <c r="AJ30" s="614"/>
      <c r="AK30" s="614"/>
      <c r="AL30" s="615" t="s">
        <v>230</v>
      </c>
      <c r="AM30" s="616"/>
      <c r="AN30" s="616"/>
      <c r="AO30" s="617"/>
      <c r="AP30" s="592" t="s">
        <v>224</v>
      </c>
      <c r="AQ30" s="593"/>
      <c r="AR30" s="593"/>
      <c r="AS30" s="593"/>
      <c r="AT30" s="593"/>
      <c r="AU30" s="593"/>
      <c r="AV30" s="593"/>
      <c r="AW30" s="593"/>
      <c r="AX30" s="593"/>
      <c r="AY30" s="593"/>
      <c r="AZ30" s="593"/>
      <c r="BA30" s="593"/>
      <c r="BB30" s="593"/>
      <c r="BC30" s="593"/>
      <c r="BD30" s="593"/>
      <c r="BE30" s="593"/>
      <c r="BF30" s="594"/>
      <c r="BG30" s="592" t="s">
        <v>309</v>
      </c>
      <c r="BH30" s="646"/>
      <c r="BI30" s="646"/>
      <c r="BJ30" s="646"/>
      <c r="BK30" s="646"/>
      <c r="BL30" s="646"/>
      <c r="BM30" s="646"/>
      <c r="BN30" s="646"/>
      <c r="BO30" s="646"/>
      <c r="BP30" s="646"/>
      <c r="BQ30" s="647"/>
      <c r="BR30" s="592" t="s">
        <v>310</v>
      </c>
      <c r="BS30" s="646"/>
      <c r="BT30" s="646"/>
      <c r="BU30" s="646"/>
      <c r="BV30" s="646"/>
      <c r="BW30" s="646"/>
      <c r="BX30" s="646"/>
      <c r="BY30" s="646"/>
      <c r="BZ30" s="646"/>
      <c r="CA30" s="646"/>
      <c r="CB30" s="647"/>
      <c r="CD30" s="650"/>
      <c r="CE30" s="651"/>
      <c r="CF30" s="607" t="s">
        <v>311</v>
      </c>
      <c r="CG30" s="608"/>
      <c r="CH30" s="608"/>
      <c r="CI30" s="608"/>
      <c r="CJ30" s="608"/>
      <c r="CK30" s="608"/>
      <c r="CL30" s="608"/>
      <c r="CM30" s="608"/>
      <c r="CN30" s="608"/>
      <c r="CO30" s="608"/>
      <c r="CP30" s="608"/>
      <c r="CQ30" s="609"/>
      <c r="CR30" s="610">
        <v>308140</v>
      </c>
      <c r="CS30" s="611"/>
      <c r="CT30" s="611"/>
      <c r="CU30" s="611"/>
      <c r="CV30" s="611"/>
      <c r="CW30" s="611"/>
      <c r="CX30" s="611"/>
      <c r="CY30" s="612"/>
      <c r="CZ30" s="615">
        <v>11.7</v>
      </c>
      <c r="DA30" s="643"/>
      <c r="DB30" s="643"/>
      <c r="DC30" s="645"/>
      <c r="DD30" s="619">
        <v>308140</v>
      </c>
      <c r="DE30" s="611"/>
      <c r="DF30" s="611"/>
      <c r="DG30" s="611"/>
      <c r="DH30" s="611"/>
      <c r="DI30" s="611"/>
      <c r="DJ30" s="611"/>
      <c r="DK30" s="612"/>
      <c r="DL30" s="619">
        <v>261740</v>
      </c>
      <c r="DM30" s="611"/>
      <c r="DN30" s="611"/>
      <c r="DO30" s="611"/>
      <c r="DP30" s="611"/>
      <c r="DQ30" s="611"/>
      <c r="DR30" s="611"/>
      <c r="DS30" s="611"/>
      <c r="DT30" s="611"/>
      <c r="DU30" s="611"/>
      <c r="DV30" s="612"/>
      <c r="DW30" s="615">
        <v>19.600000000000001</v>
      </c>
      <c r="DX30" s="643"/>
      <c r="DY30" s="643"/>
      <c r="DZ30" s="643"/>
      <c r="EA30" s="643"/>
      <c r="EB30" s="643"/>
      <c r="EC30" s="644"/>
    </row>
    <row r="31" spans="2:133" ht="11.25" customHeight="1" x14ac:dyDescent="0.15">
      <c r="B31" s="623" t="s">
        <v>312</v>
      </c>
      <c r="C31" s="624"/>
      <c r="D31" s="624"/>
      <c r="E31" s="624"/>
      <c r="F31" s="624"/>
      <c r="G31" s="624"/>
      <c r="H31" s="624"/>
      <c r="I31" s="624"/>
      <c r="J31" s="624"/>
      <c r="K31" s="624"/>
      <c r="L31" s="624"/>
      <c r="M31" s="624"/>
      <c r="N31" s="624"/>
      <c r="O31" s="624"/>
      <c r="P31" s="624"/>
      <c r="Q31" s="625"/>
      <c r="R31" s="610" t="s">
        <v>230</v>
      </c>
      <c r="S31" s="611"/>
      <c r="T31" s="611"/>
      <c r="U31" s="611"/>
      <c r="V31" s="611"/>
      <c r="W31" s="611"/>
      <c r="X31" s="611"/>
      <c r="Y31" s="612"/>
      <c r="Z31" s="613" t="s">
        <v>230</v>
      </c>
      <c r="AA31" s="613"/>
      <c r="AB31" s="613"/>
      <c r="AC31" s="613"/>
      <c r="AD31" s="614" t="s">
        <v>175</v>
      </c>
      <c r="AE31" s="614"/>
      <c r="AF31" s="614"/>
      <c r="AG31" s="614"/>
      <c r="AH31" s="614"/>
      <c r="AI31" s="614"/>
      <c r="AJ31" s="614"/>
      <c r="AK31" s="614"/>
      <c r="AL31" s="615" t="s">
        <v>276</v>
      </c>
      <c r="AM31" s="616"/>
      <c r="AN31" s="616"/>
      <c r="AO31" s="617"/>
      <c r="AP31" s="654" t="s">
        <v>313</v>
      </c>
      <c r="AQ31" s="655"/>
      <c r="AR31" s="655"/>
      <c r="AS31" s="655"/>
      <c r="AT31" s="660" t="s">
        <v>314</v>
      </c>
      <c r="AU31" s="212"/>
      <c r="AV31" s="212"/>
      <c r="AW31" s="212"/>
      <c r="AX31" s="596" t="s">
        <v>188</v>
      </c>
      <c r="AY31" s="597"/>
      <c r="AZ31" s="597"/>
      <c r="BA31" s="597"/>
      <c r="BB31" s="597"/>
      <c r="BC31" s="597"/>
      <c r="BD31" s="597"/>
      <c r="BE31" s="597"/>
      <c r="BF31" s="598"/>
      <c r="BG31" s="663">
        <v>99.8</v>
      </c>
      <c r="BH31" s="664"/>
      <c r="BI31" s="664"/>
      <c r="BJ31" s="664"/>
      <c r="BK31" s="664"/>
      <c r="BL31" s="664"/>
      <c r="BM31" s="605">
        <v>99.6</v>
      </c>
      <c r="BN31" s="664"/>
      <c r="BO31" s="664"/>
      <c r="BP31" s="664"/>
      <c r="BQ31" s="665"/>
      <c r="BR31" s="663">
        <v>99.9</v>
      </c>
      <c r="BS31" s="664"/>
      <c r="BT31" s="664"/>
      <c r="BU31" s="664"/>
      <c r="BV31" s="664"/>
      <c r="BW31" s="664"/>
      <c r="BX31" s="605">
        <v>99.6</v>
      </c>
      <c r="BY31" s="664"/>
      <c r="BZ31" s="664"/>
      <c r="CA31" s="664"/>
      <c r="CB31" s="665"/>
      <c r="CD31" s="650"/>
      <c r="CE31" s="651"/>
      <c r="CF31" s="607" t="s">
        <v>315</v>
      </c>
      <c r="CG31" s="608"/>
      <c r="CH31" s="608"/>
      <c r="CI31" s="608"/>
      <c r="CJ31" s="608"/>
      <c r="CK31" s="608"/>
      <c r="CL31" s="608"/>
      <c r="CM31" s="608"/>
      <c r="CN31" s="608"/>
      <c r="CO31" s="608"/>
      <c r="CP31" s="608"/>
      <c r="CQ31" s="609"/>
      <c r="CR31" s="610">
        <v>2678</v>
      </c>
      <c r="CS31" s="641"/>
      <c r="CT31" s="641"/>
      <c r="CU31" s="641"/>
      <c r="CV31" s="641"/>
      <c r="CW31" s="641"/>
      <c r="CX31" s="641"/>
      <c r="CY31" s="642"/>
      <c r="CZ31" s="615">
        <v>0.1</v>
      </c>
      <c r="DA31" s="643"/>
      <c r="DB31" s="643"/>
      <c r="DC31" s="645"/>
      <c r="DD31" s="619">
        <v>2678</v>
      </c>
      <c r="DE31" s="641"/>
      <c r="DF31" s="641"/>
      <c r="DG31" s="641"/>
      <c r="DH31" s="641"/>
      <c r="DI31" s="641"/>
      <c r="DJ31" s="641"/>
      <c r="DK31" s="642"/>
      <c r="DL31" s="619" t="s">
        <v>230</v>
      </c>
      <c r="DM31" s="641"/>
      <c r="DN31" s="641"/>
      <c r="DO31" s="641"/>
      <c r="DP31" s="641"/>
      <c r="DQ31" s="641"/>
      <c r="DR31" s="641"/>
      <c r="DS31" s="641"/>
      <c r="DT31" s="641"/>
      <c r="DU31" s="641"/>
      <c r="DV31" s="642"/>
      <c r="DW31" s="615" t="s">
        <v>131</v>
      </c>
      <c r="DX31" s="643"/>
      <c r="DY31" s="643"/>
      <c r="DZ31" s="643"/>
      <c r="EA31" s="643"/>
      <c r="EB31" s="643"/>
      <c r="EC31" s="644"/>
    </row>
    <row r="32" spans="2:133" ht="11.25" customHeight="1" x14ac:dyDescent="0.15">
      <c r="B32" s="607" t="s">
        <v>316</v>
      </c>
      <c r="C32" s="608"/>
      <c r="D32" s="608"/>
      <c r="E32" s="608"/>
      <c r="F32" s="608"/>
      <c r="G32" s="608"/>
      <c r="H32" s="608"/>
      <c r="I32" s="608"/>
      <c r="J32" s="608"/>
      <c r="K32" s="608"/>
      <c r="L32" s="608"/>
      <c r="M32" s="608"/>
      <c r="N32" s="608"/>
      <c r="O32" s="608"/>
      <c r="P32" s="608"/>
      <c r="Q32" s="609"/>
      <c r="R32" s="610">
        <v>155486</v>
      </c>
      <c r="S32" s="611"/>
      <c r="T32" s="611"/>
      <c r="U32" s="611"/>
      <c r="V32" s="611"/>
      <c r="W32" s="611"/>
      <c r="X32" s="611"/>
      <c r="Y32" s="612"/>
      <c r="Z32" s="613">
        <v>5.7</v>
      </c>
      <c r="AA32" s="613"/>
      <c r="AB32" s="613"/>
      <c r="AC32" s="613"/>
      <c r="AD32" s="614" t="s">
        <v>230</v>
      </c>
      <c r="AE32" s="614"/>
      <c r="AF32" s="614"/>
      <c r="AG32" s="614"/>
      <c r="AH32" s="614"/>
      <c r="AI32" s="614"/>
      <c r="AJ32" s="614"/>
      <c r="AK32" s="614"/>
      <c r="AL32" s="615" t="s">
        <v>230</v>
      </c>
      <c r="AM32" s="616"/>
      <c r="AN32" s="616"/>
      <c r="AO32" s="617"/>
      <c r="AP32" s="656"/>
      <c r="AQ32" s="657"/>
      <c r="AR32" s="657"/>
      <c r="AS32" s="657"/>
      <c r="AT32" s="661"/>
      <c r="AU32" s="208" t="s">
        <v>317</v>
      </c>
      <c r="AX32" s="607" t="s">
        <v>318</v>
      </c>
      <c r="AY32" s="608"/>
      <c r="AZ32" s="608"/>
      <c r="BA32" s="608"/>
      <c r="BB32" s="608"/>
      <c r="BC32" s="608"/>
      <c r="BD32" s="608"/>
      <c r="BE32" s="608"/>
      <c r="BF32" s="609"/>
      <c r="BG32" s="666">
        <v>99.3</v>
      </c>
      <c r="BH32" s="641"/>
      <c r="BI32" s="641"/>
      <c r="BJ32" s="641"/>
      <c r="BK32" s="641"/>
      <c r="BL32" s="641"/>
      <c r="BM32" s="616">
        <v>99.2</v>
      </c>
      <c r="BN32" s="641"/>
      <c r="BO32" s="641"/>
      <c r="BP32" s="641"/>
      <c r="BQ32" s="667"/>
      <c r="BR32" s="666">
        <v>99.9</v>
      </c>
      <c r="BS32" s="641"/>
      <c r="BT32" s="641"/>
      <c r="BU32" s="641"/>
      <c r="BV32" s="641"/>
      <c r="BW32" s="641"/>
      <c r="BX32" s="616">
        <v>99.6</v>
      </c>
      <c r="BY32" s="641"/>
      <c r="BZ32" s="641"/>
      <c r="CA32" s="641"/>
      <c r="CB32" s="667"/>
      <c r="CD32" s="652"/>
      <c r="CE32" s="653"/>
      <c r="CF32" s="607" t="s">
        <v>319</v>
      </c>
      <c r="CG32" s="608"/>
      <c r="CH32" s="608"/>
      <c r="CI32" s="608"/>
      <c r="CJ32" s="608"/>
      <c r="CK32" s="608"/>
      <c r="CL32" s="608"/>
      <c r="CM32" s="608"/>
      <c r="CN32" s="608"/>
      <c r="CO32" s="608"/>
      <c r="CP32" s="608"/>
      <c r="CQ32" s="609"/>
      <c r="CR32" s="610">
        <v>26</v>
      </c>
      <c r="CS32" s="611"/>
      <c r="CT32" s="611"/>
      <c r="CU32" s="611"/>
      <c r="CV32" s="611"/>
      <c r="CW32" s="611"/>
      <c r="CX32" s="611"/>
      <c r="CY32" s="612"/>
      <c r="CZ32" s="615">
        <v>0</v>
      </c>
      <c r="DA32" s="643"/>
      <c r="DB32" s="643"/>
      <c r="DC32" s="645"/>
      <c r="DD32" s="619">
        <v>26</v>
      </c>
      <c r="DE32" s="611"/>
      <c r="DF32" s="611"/>
      <c r="DG32" s="611"/>
      <c r="DH32" s="611"/>
      <c r="DI32" s="611"/>
      <c r="DJ32" s="611"/>
      <c r="DK32" s="612"/>
      <c r="DL32" s="619">
        <v>26</v>
      </c>
      <c r="DM32" s="611"/>
      <c r="DN32" s="611"/>
      <c r="DO32" s="611"/>
      <c r="DP32" s="611"/>
      <c r="DQ32" s="611"/>
      <c r="DR32" s="611"/>
      <c r="DS32" s="611"/>
      <c r="DT32" s="611"/>
      <c r="DU32" s="611"/>
      <c r="DV32" s="612"/>
      <c r="DW32" s="615">
        <v>0</v>
      </c>
      <c r="DX32" s="643"/>
      <c r="DY32" s="643"/>
      <c r="DZ32" s="643"/>
      <c r="EA32" s="643"/>
      <c r="EB32" s="643"/>
      <c r="EC32" s="644"/>
    </row>
    <row r="33" spans="2:133" ht="11.25" customHeight="1" x14ac:dyDescent="0.15">
      <c r="B33" s="607" t="s">
        <v>320</v>
      </c>
      <c r="C33" s="608"/>
      <c r="D33" s="608"/>
      <c r="E33" s="608"/>
      <c r="F33" s="608"/>
      <c r="G33" s="608"/>
      <c r="H33" s="608"/>
      <c r="I33" s="608"/>
      <c r="J33" s="608"/>
      <c r="K33" s="608"/>
      <c r="L33" s="608"/>
      <c r="M33" s="608"/>
      <c r="N33" s="608"/>
      <c r="O33" s="608"/>
      <c r="P33" s="608"/>
      <c r="Q33" s="609"/>
      <c r="R33" s="610">
        <v>20540</v>
      </c>
      <c r="S33" s="611"/>
      <c r="T33" s="611"/>
      <c r="U33" s="611"/>
      <c r="V33" s="611"/>
      <c r="W33" s="611"/>
      <c r="X33" s="611"/>
      <c r="Y33" s="612"/>
      <c r="Z33" s="613">
        <v>0.8</v>
      </c>
      <c r="AA33" s="613"/>
      <c r="AB33" s="613"/>
      <c r="AC33" s="613"/>
      <c r="AD33" s="614">
        <v>787</v>
      </c>
      <c r="AE33" s="614"/>
      <c r="AF33" s="614"/>
      <c r="AG33" s="614"/>
      <c r="AH33" s="614"/>
      <c r="AI33" s="614"/>
      <c r="AJ33" s="614"/>
      <c r="AK33" s="614"/>
      <c r="AL33" s="615">
        <v>0.1</v>
      </c>
      <c r="AM33" s="616"/>
      <c r="AN33" s="616"/>
      <c r="AO33" s="617"/>
      <c r="AP33" s="658"/>
      <c r="AQ33" s="659"/>
      <c r="AR33" s="659"/>
      <c r="AS33" s="659"/>
      <c r="AT33" s="662"/>
      <c r="AU33" s="213"/>
      <c r="AV33" s="213"/>
      <c r="AW33" s="213"/>
      <c r="AX33" s="631" t="s">
        <v>321</v>
      </c>
      <c r="AY33" s="632"/>
      <c r="AZ33" s="632"/>
      <c r="BA33" s="632"/>
      <c r="BB33" s="632"/>
      <c r="BC33" s="632"/>
      <c r="BD33" s="632"/>
      <c r="BE33" s="632"/>
      <c r="BF33" s="633"/>
      <c r="BG33" s="668">
        <v>99.9</v>
      </c>
      <c r="BH33" s="669"/>
      <c r="BI33" s="669"/>
      <c r="BJ33" s="669"/>
      <c r="BK33" s="669"/>
      <c r="BL33" s="669"/>
      <c r="BM33" s="670">
        <v>99.8</v>
      </c>
      <c r="BN33" s="669"/>
      <c r="BO33" s="669"/>
      <c r="BP33" s="669"/>
      <c r="BQ33" s="671"/>
      <c r="BR33" s="668">
        <v>99.9</v>
      </c>
      <c r="BS33" s="669"/>
      <c r="BT33" s="669"/>
      <c r="BU33" s="669"/>
      <c r="BV33" s="669"/>
      <c r="BW33" s="669"/>
      <c r="BX33" s="670">
        <v>99.7</v>
      </c>
      <c r="BY33" s="669"/>
      <c r="BZ33" s="669"/>
      <c r="CA33" s="669"/>
      <c r="CB33" s="671"/>
      <c r="CD33" s="607" t="s">
        <v>322</v>
      </c>
      <c r="CE33" s="608"/>
      <c r="CF33" s="608"/>
      <c r="CG33" s="608"/>
      <c r="CH33" s="608"/>
      <c r="CI33" s="608"/>
      <c r="CJ33" s="608"/>
      <c r="CK33" s="608"/>
      <c r="CL33" s="608"/>
      <c r="CM33" s="608"/>
      <c r="CN33" s="608"/>
      <c r="CO33" s="608"/>
      <c r="CP33" s="608"/>
      <c r="CQ33" s="609"/>
      <c r="CR33" s="610">
        <v>1248426</v>
      </c>
      <c r="CS33" s="641"/>
      <c r="CT33" s="641"/>
      <c r="CU33" s="641"/>
      <c r="CV33" s="641"/>
      <c r="CW33" s="641"/>
      <c r="CX33" s="641"/>
      <c r="CY33" s="642"/>
      <c r="CZ33" s="615">
        <v>47.6</v>
      </c>
      <c r="DA33" s="643"/>
      <c r="DB33" s="643"/>
      <c r="DC33" s="645"/>
      <c r="DD33" s="619">
        <v>791708</v>
      </c>
      <c r="DE33" s="641"/>
      <c r="DF33" s="641"/>
      <c r="DG33" s="641"/>
      <c r="DH33" s="641"/>
      <c r="DI33" s="641"/>
      <c r="DJ33" s="641"/>
      <c r="DK33" s="642"/>
      <c r="DL33" s="619">
        <v>502147</v>
      </c>
      <c r="DM33" s="641"/>
      <c r="DN33" s="641"/>
      <c r="DO33" s="641"/>
      <c r="DP33" s="641"/>
      <c r="DQ33" s="641"/>
      <c r="DR33" s="641"/>
      <c r="DS33" s="641"/>
      <c r="DT33" s="641"/>
      <c r="DU33" s="641"/>
      <c r="DV33" s="642"/>
      <c r="DW33" s="615">
        <v>37.6</v>
      </c>
      <c r="DX33" s="643"/>
      <c r="DY33" s="643"/>
      <c r="DZ33" s="643"/>
      <c r="EA33" s="643"/>
      <c r="EB33" s="643"/>
      <c r="EC33" s="644"/>
    </row>
    <row r="34" spans="2:133" ht="11.25" customHeight="1" x14ac:dyDescent="0.15">
      <c r="B34" s="607" t="s">
        <v>323</v>
      </c>
      <c r="C34" s="608"/>
      <c r="D34" s="608"/>
      <c r="E34" s="608"/>
      <c r="F34" s="608"/>
      <c r="G34" s="608"/>
      <c r="H34" s="608"/>
      <c r="I34" s="608"/>
      <c r="J34" s="608"/>
      <c r="K34" s="608"/>
      <c r="L34" s="608"/>
      <c r="M34" s="608"/>
      <c r="N34" s="608"/>
      <c r="O34" s="608"/>
      <c r="P34" s="608"/>
      <c r="Q34" s="609"/>
      <c r="R34" s="610">
        <v>52310</v>
      </c>
      <c r="S34" s="611"/>
      <c r="T34" s="611"/>
      <c r="U34" s="611"/>
      <c r="V34" s="611"/>
      <c r="W34" s="611"/>
      <c r="X34" s="611"/>
      <c r="Y34" s="612"/>
      <c r="Z34" s="613">
        <v>1.9</v>
      </c>
      <c r="AA34" s="613"/>
      <c r="AB34" s="613"/>
      <c r="AC34" s="613"/>
      <c r="AD34" s="614" t="s">
        <v>175</v>
      </c>
      <c r="AE34" s="614"/>
      <c r="AF34" s="614"/>
      <c r="AG34" s="614"/>
      <c r="AH34" s="614"/>
      <c r="AI34" s="614"/>
      <c r="AJ34" s="614"/>
      <c r="AK34" s="614"/>
      <c r="AL34" s="615" t="s">
        <v>175</v>
      </c>
      <c r="AM34" s="616"/>
      <c r="AN34" s="616"/>
      <c r="AO34" s="617"/>
      <c r="AP34" s="216"/>
      <c r="AQ34" s="217"/>
      <c r="AS34" s="212"/>
      <c r="AT34" s="212"/>
      <c r="AU34" s="212"/>
      <c r="AV34" s="212"/>
      <c r="AW34" s="212"/>
      <c r="AX34" s="212"/>
      <c r="AY34" s="212"/>
      <c r="AZ34" s="212"/>
      <c r="BA34" s="212"/>
      <c r="BB34" s="212"/>
      <c r="BC34" s="212"/>
      <c r="BD34" s="212"/>
      <c r="BE34" s="212"/>
      <c r="BF34" s="212"/>
      <c r="BG34" s="217"/>
      <c r="BH34" s="217"/>
      <c r="BI34" s="217"/>
      <c r="BJ34" s="217"/>
      <c r="BK34" s="217"/>
      <c r="BL34" s="217"/>
      <c r="BM34" s="217"/>
      <c r="BN34" s="217"/>
      <c r="BO34" s="217"/>
      <c r="BP34" s="217"/>
      <c r="BQ34" s="217"/>
      <c r="BR34" s="217"/>
      <c r="BS34" s="217"/>
      <c r="BT34" s="217"/>
      <c r="BU34" s="217"/>
      <c r="BV34" s="217"/>
      <c r="BW34" s="217"/>
      <c r="BX34" s="217"/>
      <c r="BY34" s="217"/>
      <c r="BZ34" s="217"/>
      <c r="CA34" s="217"/>
      <c r="CB34" s="217"/>
      <c r="CD34" s="607" t="s">
        <v>324</v>
      </c>
      <c r="CE34" s="608"/>
      <c r="CF34" s="608"/>
      <c r="CG34" s="608"/>
      <c r="CH34" s="608"/>
      <c r="CI34" s="608"/>
      <c r="CJ34" s="608"/>
      <c r="CK34" s="608"/>
      <c r="CL34" s="608"/>
      <c r="CM34" s="608"/>
      <c r="CN34" s="608"/>
      <c r="CO34" s="608"/>
      <c r="CP34" s="608"/>
      <c r="CQ34" s="609"/>
      <c r="CR34" s="610">
        <v>532083</v>
      </c>
      <c r="CS34" s="611"/>
      <c r="CT34" s="611"/>
      <c r="CU34" s="611"/>
      <c r="CV34" s="611"/>
      <c r="CW34" s="611"/>
      <c r="CX34" s="611"/>
      <c r="CY34" s="612"/>
      <c r="CZ34" s="615">
        <v>20.3</v>
      </c>
      <c r="DA34" s="643"/>
      <c r="DB34" s="643"/>
      <c r="DC34" s="645"/>
      <c r="DD34" s="619">
        <v>355645</v>
      </c>
      <c r="DE34" s="611"/>
      <c r="DF34" s="611"/>
      <c r="DG34" s="611"/>
      <c r="DH34" s="611"/>
      <c r="DI34" s="611"/>
      <c r="DJ34" s="611"/>
      <c r="DK34" s="612"/>
      <c r="DL34" s="619">
        <v>204279</v>
      </c>
      <c r="DM34" s="611"/>
      <c r="DN34" s="611"/>
      <c r="DO34" s="611"/>
      <c r="DP34" s="611"/>
      <c r="DQ34" s="611"/>
      <c r="DR34" s="611"/>
      <c r="DS34" s="611"/>
      <c r="DT34" s="611"/>
      <c r="DU34" s="611"/>
      <c r="DV34" s="612"/>
      <c r="DW34" s="615">
        <v>15.3</v>
      </c>
      <c r="DX34" s="643"/>
      <c r="DY34" s="643"/>
      <c r="DZ34" s="643"/>
      <c r="EA34" s="643"/>
      <c r="EB34" s="643"/>
      <c r="EC34" s="644"/>
    </row>
    <row r="35" spans="2:133" ht="11.25" customHeight="1" x14ac:dyDescent="0.15">
      <c r="B35" s="607" t="s">
        <v>325</v>
      </c>
      <c r="C35" s="608"/>
      <c r="D35" s="608"/>
      <c r="E35" s="608"/>
      <c r="F35" s="608"/>
      <c r="G35" s="608"/>
      <c r="H35" s="608"/>
      <c r="I35" s="608"/>
      <c r="J35" s="608"/>
      <c r="K35" s="608"/>
      <c r="L35" s="608"/>
      <c r="M35" s="608"/>
      <c r="N35" s="608"/>
      <c r="O35" s="608"/>
      <c r="P35" s="608"/>
      <c r="Q35" s="609"/>
      <c r="R35" s="610">
        <v>147800</v>
      </c>
      <c r="S35" s="611"/>
      <c r="T35" s="611"/>
      <c r="U35" s="611"/>
      <c r="V35" s="611"/>
      <c r="W35" s="611"/>
      <c r="X35" s="611"/>
      <c r="Y35" s="612"/>
      <c r="Z35" s="613">
        <v>5.4</v>
      </c>
      <c r="AA35" s="613"/>
      <c r="AB35" s="613"/>
      <c r="AC35" s="613"/>
      <c r="AD35" s="614" t="s">
        <v>230</v>
      </c>
      <c r="AE35" s="614"/>
      <c r="AF35" s="614"/>
      <c r="AG35" s="614"/>
      <c r="AH35" s="614"/>
      <c r="AI35" s="614"/>
      <c r="AJ35" s="614"/>
      <c r="AK35" s="614"/>
      <c r="AL35" s="615" t="s">
        <v>175</v>
      </c>
      <c r="AM35" s="616"/>
      <c r="AN35" s="616"/>
      <c r="AO35" s="617"/>
      <c r="AP35" s="218"/>
      <c r="AQ35" s="592" t="s">
        <v>326</v>
      </c>
      <c r="AR35" s="593"/>
      <c r="AS35" s="593"/>
      <c r="AT35" s="593"/>
      <c r="AU35" s="593"/>
      <c r="AV35" s="593"/>
      <c r="AW35" s="593"/>
      <c r="AX35" s="593"/>
      <c r="AY35" s="593"/>
      <c r="AZ35" s="593"/>
      <c r="BA35" s="593"/>
      <c r="BB35" s="593"/>
      <c r="BC35" s="593"/>
      <c r="BD35" s="593"/>
      <c r="BE35" s="593"/>
      <c r="BF35" s="594"/>
      <c r="BG35" s="592" t="s">
        <v>327</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328</v>
      </c>
      <c r="CE35" s="608"/>
      <c r="CF35" s="608"/>
      <c r="CG35" s="608"/>
      <c r="CH35" s="608"/>
      <c r="CI35" s="608"/>
      <c r="CJ35" s="608"/>
      <c r="CK35" s="608"/>
      <c r="CL35" s="608"/>
      <c r="CM35" s="608"/>
      <c r="CN35" s="608"/>
      <c r="CO35" s="608"/>
      <c r="CP35" s="608"/>
      <c r="CQ35" s="609"/>
      <c r="CR35" s="610">
        <v>20923</v>
      </c>
      <c r="CS35" s="641"/>
      <c r="CT35" s="641"/>
      <c r="CU35" s="641"/>
      <c r="CV35" s="641"/>
      <c r="CW35" s="641"/>
      <c r="CX35" s="641"/>
      <c r="CY35" s="642"/>
      <c r="CZ35" s="615">
        <v>0.8</v>
      </c>
      <c r="DA35" s="643"/>
      <c r="DB35" s="643"/>
      <c r="DC35" s="645"/>
      <c r="DD35" s="619">
        <v>20187</v>
      </c>
      <c r="DE35" s="641"/>
      <c r="DF35" s="641"/>
      <c r="DG35" s="641"/>
      <c r="DH35" s="641"/>
      <c r="DI35" s="641"/>
      <c r="DJ35" s="641"/>
      <c r="DK35" s="642"/>
      <c r="DL35" s="619">
        <v>15597</v>
      </c>
      <c r="DM35" s="641"/>
      <c r="DN35" s="641"/>
      <c r="DO35" s="641"/>
      <c r="DP35" s="641"/>
      <c r="DQ35" s="641"/>
      <c r="DR35" s="641"/>
      <c r="DS35" s="641"/>
      <c r="DT35" s="641"/>
      <c r="DU35" s="641"/>
      <c r="DV35" s="642"/>
      <c r="DW35" s="615">
        <v>1.2</v>
      </c>
      <c r="DX35" s="643"/>
      <c r="DY35" s="643"/>
      <c r="DZ35" s="643"/>
      <c r="EA35" s="643"/>
      <c r="EB35" s="643"/>
      <c r="EC35" s="644"/>
    </row>
    <row r="36" spans="2:133" ht="11.25" customHeight="1" x14ac:dyDescent="0.15">
      <c r="B36" s="607" t="s">
        <v>329</v>
      </c>
      <c r="C36" s="608"/>
      <c r="D36" s="608"/>
      <c r="E36" s="608"/>
      <c r="F36" s="608"/>
      <c r="G36" s="608"/>
      <c r="H36" s="608"/>
      <c r="I36" s="608"/>
      <c r="J36" s="608"/>
      <c r="K36" s="608"/>
      <c r="L36" s="608"/>
      <c r="M36" s="608"/>
      <c r="N36" s="608"/>
      <c r="O36" s="608"/>
      <c r="P36" s="608"/>
      <c r="Q36" s="609"/>
      <c r="R36" s="610">
        <v>60753</v>
      </c>
      <c r="S36" s="611"/>
      <c r="T36" s="611"/>
      <c r="U36" s="611"/>
      <c r="V36" s="611"/>
      <c r="W36" s="611"/>
      <c r="X36" s="611"/>
      <c r="Y36" s="612"/>
      <c r="Z36" s="613">
        <v>2.2000000000000002</v>
      </c>
      <c r="AA36" s="613"/>
      <c r="AB36" s="613"/>
      <c r="AC36" s="613"/>
      <c r="AD36" s="614" t="s">
        <v>230</v>
      </c>
      <c r="AE36" s="614"/>
      <c r="AF36" s="614"/>
      <c r="AG36" s="614"/>
      <c r="AH36" s="614"/>
      <c r="AI36" s="614"/>
      <c r="AJ36" s="614"/>
      <c r="AK36" s="614"/>
      <c r="AL36" s="615" t="s">
        <v>230</v>
      </c>
      <c r="AM36" s="616"/>
      <c r="AN36" s="616"/>
      <c r="AO36" s="617"/>
      <c r="AP36" s="218"/>
      <c r="AQ36" s="672" t="s">
        <v>330</v>
      </c>
      <c r="AR36" s="673"/>
      <c r="AS36" s="673"/>
      <c r="AT36" s="673"/>
      <c r="AU36" s="673"/>
      <c r="AV36" s="673"/>
      <c r="AW36" s="673"/>
      <c r="AX36" s="673"/>
      <c r="AY36" s="674"/>
      <c r="AZ36" s="599">
        <v>167705</v>
      </c>
      <c r="BA36" s="600"/>
      <c r="BB36" s="600"/>
      <c r="BC36" s="600"/>
      <c r="BD36" s="600"/>
      <c r="BE36" s="600"/>
      <c r="BF36" s="675"/>
      <c r="BG36" s="596" t="s">
        <v>331</v>
      </c>
      <c r="BH36" s="597"/>
      <c r="BI36" s="597"/>
      <c r="BJ36" s="597"/>
      <c r="BK36" s="597"/>
      <c r="BL36" s="597"/>
      <c r="BM36" s="597"/>
      <c r="BN36" s="597"/>
      <c r="BO36" s="597"/>
      <c r="BP36" s="597"/>
      <c r="BQ36" s="597"/>
      <c r="BR36" s="597"/>
      <c r="BS36" s="597"/>
      <c r="BT36" s="597"/>
      <c r="BU36" s="598"/>
      <c r="BV36" s="599">
        <v>83</v>
      </c>
      <c r="BW36" s="600"/>
      <c r="BX36" s="600"/>
      <c r="BY36" s="600"/>
      <c r="BZ36" s="600"/>
      <c r="CA36" s="600"/>
      <c r="CB36" s="675"/>
      <c r="CD36" s="607" t="s">
        <v>332</v>
      </c>
      <c r="CE36" s="608"/>
      <c r="CF36" s="608"/>
      <c r="CG36" s="608"/>
      <c r="CH36" s="608"/>
      <c r="CI36" s="608"/>
      <c r="CJ36" s="608"/>
      <c r="CK36" s="608"/>
      <c r="CL36" s="608"/>
      <c r="CM36" s="608"/>
      <c r="CN36" s="608"/>
      <c r="CO36" s="608"/>
      <c r="CP36" s="608"/>
      <c r="CQ36" s="609"/>
      <c r="CR36" s="610">
        <v>427686</v>
      </c>
      <c r="CS36" s="611"/>
      <c r="CT36" s="611"/>
      <c r="CU36" s="611"/>
      <c r="CV36" s="611"/>
      <c r="CW36" s="611"/>
      <c r="CX36" s="611"/>
      <c r="CY36" s="612"/>
      <c r="CZ36" s="615">
        <v>16.3</v>
      </c>
      <c r="DA36" s="643"/>
      <c r="DB36" s="643"/>
      <c r="DC36" s="645"/>
      <c r="DD36" s="619">
        <v>298806</v>
      </c>
      <c r="DE36" s="611"/>
      <c r="DF36" s="611"/>
      <c r="DG36" s="611"/>
      <c r="DH36" s="611"/>
      <c r="DI36" s="611"/>
      <c r="DJ36" s="611"/>
      <c r="DK36" s="612"/>
      <c r="DL36" s="619">
        <v>225377</v>
      </c>
      <c r="DM36" s="611"/>
      <c r="DN36" s="611"/>
      <c r="DO36" s="611"/>
      <c r="DP36" s="611"/>
      <c r="DQ36" s="611"/>
      <c r="DR36" s="611"/>
      <c r="DS36" s="611"/>
      <c r="DT36" s="611"/>
      <c r="DU36" s="611"/>
      <c r="DV36" s="612"/>
      <c r="DW36" s="615">
        <v>16.899999999999999</v>
      </c>
      <c r="DX36" s="643"/>
      <c r="DY36" s="643"/>
      <c r="DZ36" s="643"/>
      <c r="EA36" s="643"/>
      <c r="EB36" s="643"/>
      <c r="EC36" s="644"/>
    </row>
    <row r="37" spans="2:133" ht="11.25" customHeight="1" x14ac:dyDescent="0.15">
      <c r="B37" s="607" t="s">
        <v>333</v>
      </c>
      <c r="C37" s="608"/>
      <c r="D37" s="608"/>
      <c r="E37" s="608"/>
      <c r="F37" s="608"/>
      <c r="G37" s="608"/>
      <c r="H37" s="608"/>
      <c r="I37" s="608"/>
      <c r="J37" s="608"/>
      <c r="K37" s="608"/>
      <c r="L37" s="608"/>
      <c r="M37" s="608"/>
      <c r="N37" s="608"/>
      <c r="O37" s="608"/>
      <c r="P37" s="608"/>
      <c r="Q37" s="609"/>
      <c r="R37" s="610">
        <v>76270</v>
      </c>
      <c r="S37" s="611"/>
      <c r="T37" s="611"/>
      <c r="U37" s="611"/>
      <c r="V37" s="611"/>
      <c r="W37" s="611"/>
      <c r="X37" s="611"/>
      <c r="Y37" s="612"/>
      <c r="Z37" s="613">
        <v>2.8</v>
      </c>
      <c r="AA37" s="613"/>
      <c r="AB37" s="613"/>
      <c r="AC37" s="613"/>
      <c r="AD37" s="614">
        <v>2671</v>
      </c>
      <c r="AE37" s="614"/>
      <c r="AF37" s="614"/>
      <c r="AG37" s="614"/>
      <c r="AH37" s="614"/>
      <c r="AI37" s="614"/>
      <c r="AJ37" s="614"/>
      <c r="AK37" s="614"/>
      <c r="AL37" s="615">
        <v>0.2</v>
      </c>
      <c r="AM37" s="616"/>
      <c r="AN37" s="616"/>
      <c r="AO37" s="617"/>
      <c r="AQ37" s="676" t="s">
        <v>334</v>
      </c>
      <c r="AR37" s="677"/>
      <c r="AS37" s="677"/>
      <c r="AT37" s="677"/>
      <c r="AU37" s="677"/>
      <c r="AV37" s="677"/>
      <c r="AW37" s="677"/>
      <c r="AX37" s="677"/>
      <c r="AY37" s="678"/>
      <c r="AZ37" s="610">
        <v>95279</v>
      </c>
      <c r="BA37" s="611"/>
      <c r="BB37" s="611"/>
      <c r="BC37" s="611"/>
      <c r="BD37" s="641"/>
      <c r="BE37" s="641"/>
      <c r="BF37" s="667"/>
      <c r="BG37" s="607" t="s">
        <v>335</v>
      </c>
      <c r="BH37" s="608"/>
      <c r="BI37" s="608"/>
      <c r="BJ37" s="608"/>
      <c r="BK37" s="608"/>
      <c r="BL37" s="608"/>
      <c r="BM37" s="608"/>
      <c r="BN37" s="608"/>
      <c r="BO37" s="608"/>
      <c r="BP37" s="608"/>
      <c r="BQ37" s="608"/>
      <c r="BR37" s="608"/>
      <c r="BS37" s="608"/>
      <c r="BT37" s="608"/>
      <c r="BU37" s="609"/>
      <c r="BV37" s="610">
        <v>-1715</v>
      </c>
      <c r="BW37" s="611"/>
      <c r="BX37" s="611"/>
      <c r="BY37" s="611"/>
      <c r="BZ37" s="611"/>
      <c r="CA37" s="611"/>
      <c r="CB37" s="620"/>
      <c r="CD37" s="607" t="s">
        <v>336</v>
      </c>
      <c r="CE37" s="608"/>
      <c r="CF37" s="608"/>
      <c r="CG37" s="608"/>
      <c r="CH37" s="608"/>
      <c r="CI37" s="608"/>
      <c r="CJ37" s="608"/>
      <c r="CK37" s="608"/>
      <c r="CL37" s="608"/>
      <c r="CM37" s="608"/>
      <c r="CN37" s="608"/>
      <c r="CO37" s="608"/>
      <c r="CP37" s="608"/>
      <c r="CQ37" s="609"/>
      <c r="CR37" s="610">
        <v>238962</v>
      </c>
      <c r="CS37" s="641"/>
      <c r="CT37" s="641"/>
      <c r="CU37" s="641"/>
      <c r="CV37" s="641"/>
      <c r="CW37" s="641"/>
      <c r="CX37" s="641"/>
      <c r="CY37" s="642"/>
      <c r="CZ37" s="615">
        <v>9.1</v>
      </c>
      <c r="DA37" s="643"/>
      <c r="DB37" s="643"/>
      <c r="DC37" s="645"/>
      <c r="DD37" s="619">
        <v>182962</v>
      </c>
      <c r="DE37" s="641"/>
      <c r="DF37" s="641"/>
      <c r="DG37" s="641"/>
      <c r="DH37" s="641"/>
      <c r="DI37" s="641"/>
      <c r="DJ37" s="641"/>
      <c r="DK37" s="642"/>
      <c r="DL37" s="619">
        <v>182728</v>
      </c>
      <c r="DM37" s="641"/>
      <c r="DN37" s="641"/>
      <c r="DO37" s="641"/>
      <c r="DP37" s="641"/>
      <c r="DQ37" s="641"/>
      <c r="DR37" s="641"/>
      <c r="DS37" s="641"/>
      <c r="DT37" s="641"/>
      <c r="DU37" s="641"/>
      <c r="DV37" s="642"/>
      <c r="DW37" s="615">
        <v>13.7</v>
      </c>
      <c r="DX37" s="643"/>
      <c r="DY37" s="643"/>
      <c r="DZ37" s="643"/>
      <c r="EA37" s="643"/>
      <c r="EB37" s="643"/>
      <c r="EC37" s="644"/>
    </row>
    <row r="38" spans="2:133" ht="11.25" customHeight="1" x14ac:dyDescent="0.15">
      <c r="B38" s="607" t="s">
        <v>337</v>
      </c>
      <c r="C38" s="608"/>
      <c r="D38" s="608"/>
      <c r="E38" s="608"/>
      <c r="F38" s="608"/>
      <c r="G38" s="608"/>
      <c r="H38" s="608"/>
      <c r="I38" s="608"/>
      <c r="J38" s="608"/>
      <c r="K38" s="608"/>
      <c r="L38" s="608"/>
      <c r="M38" s="608"/>
      <c r="N38" s="608"/>
      <c r="O38" s="608"/>
      <c r="P38" s="608"/>
      <c r="Q38" s="609"/>
      <c r="R38" s="610">
        <v>287400</v>
      </c>
      <c r="S38" s="611"/>
      <c r="T38" s="611"/>
      <c r="U38" s="611"/>
      <c r="V38" s="611"/>
      <c r="W38" s="611"/>
      <c r="X38" s="611"/>
      <c r="Y38" s="612"/>
      <c r="Z38" s="613">
        <v>10.6</v>
      </c>
      <c r="AA38" s="613"/>
      <c r="AB38" s="613"/>
      <c r="AC38" s="613"/>
      <c r="AD38" s="614" t="s">
        <v>175</v>
      </c>
      <c r="AE38" s="614"/>
      <c r="AF38" s="614"/>
      <c r="AG38" s="614"/>
      <c r="AH38" s="614"/>
      <c r="AI38" s="614"/>
      <c r="AJ38" s="614"/>
      <c r="AK38" s="614"/>
      <c r="AL38" s="615" t="s">
        <v>230</v>
      </c>
      <c r="AM38" s="616"/>
      <c r="AN38" s="616"/>
      <c r="AO38" s="617"/>
      <c r="AQ38" s="676" t="s">
        <v>338</v>
      </c>
      <c r="AR38" s="677"/>
      <c r="AS38" s="677"/>
      <c r="AT38" s="677"/>
      <c r="AU38" s="677"/>
      <c r="AV38" s="677"/>
      <c r="AW38" s="677"/>
      <c r="AX38" s="677"/>
      <c r="AY38" s="678"/>
      <c r="AZ38" s="610" t="s">
        <v>230</v>
      </c>
      <c r="BA38" s="611"/>
      <c r="BB38" s="611"/>
      <c r="BC38" s="611"/>
      <c r="BD38" s="641"/>
      <c r="BE38" s="641"/>
      <c r="BF38" s="667"/>
      <c r="BG38" s="607" t="s">
        <v>339</v>
      </c>
      <c r="BH38" s="608"/>
      <c r="BI38" s="608"/>
      <c r="BJ38" s="608"/>
      <c r="BK38" s="608"/>
      <c r="BL38" s="608"/>
      <c r="BM38" s="608"/>
      <c r="BN38" s="608"/>
      <c r="BO38" s="608"/>
      <c r="BP38" s="608"/>
      <c r="BQ38" s="608"/>
      <c r="BR38" s="608"/>
      <c r="BS38" s="608"/>
      <c r="BT38" s="608"/>
      <c r="BU38" s="609"/>
      <c r="BV38" s="610">
        <v>230</v>
      </c>
      <c r="BW38" s="611"/>
      <c r="BX38" s="611"/>
      <c r="BY38" s="611"/>
      <c r="BZ38" s="611"/>
      <c r="CA38" s="611"/>
      <c r="CB38" s="620"/>
      <c r="CD38" s="607" t="s">
        <v>340</v>
      </c>
      <c r="CE38" s="608"/>
      <c r="CF38" s="608"/>
      <c r="CG38" s="608"/>
      <c r="CH38" s="608"/>
      <c r="CI38" s="608"/>
      <c r="CJ38" s="608"/>
      <c r="CK38" s="608"/>
      <c r="CL38" s="608"/>
      <c r="CM38" s="608"/>
      <c r="CN38" s="608"/>
      <c r="CO38" s="608"/>
      <c r="CP38" s="608"/>
      <c r="CQ38" s="609"/>
      <c r="CR38" s="610">
        <v>167705</v>
      </c>
      <c r="CS38" s="611"/>
      <c r="CT38" s="611"/>
      <c r="CU38" s="611"/>
      <c r="CV38" s="611"/>
      <c r="CW38" s="611"/>
      <c r="CX38" s="611"/>
      <c r="CY38" s="612"/>
      <c r="CZ38" s="615">
        <v>6.4</v>
      </c>
      <c r="DA38" s="643"/>
      <c r="DB38" s="643"/>
      <c r="DC38" s="645"/>
      <c r="DD38" s="619">
        <v>91852</v>
      </c>
      <c r="DE38" s="611"/>
      <c r="DF38" s="611"/>
      <c r="DG38" s="611"/>
      <c r="DH38" s="611"/>
      <c r="DI38" s="611"/>
      <c r="DJ38" s="611"/>
      <c r="DK38" s="612"/>
      <c r="DL38" s="619">
        <v>49934</v>
      </c>
      <c r="DM38" s="611"/>
      <c r="DN38" s="611"/>
      <c r="DO38" s="611"/>
      <c r="DP38" s="611"/>
      <c r="DQ38" s="611"/>
      <c r="DR38" s="611"/>
      <c r="DS38" s="611"/>
      <c r="DT38" s="611"/>
      <c r="DU38" s="611"/>
      <c r="DV38" s="612"/>
      <c r="DW38" s="615">
        <v>3.7</v>
      </c>
      <c r="DX38" s="643"/>
      <c r="DY38" s="643"/>
      <c r="DZ38" s="643"/>
      <c r="EA38" s="643"/>
      <c r="EB38" s="643"/>
      <c r="EC38" s="644"/>
    </row>
    <row r="39" spans="2:133" ht="11.25" customHeight="1" x14ac:dyDescent="0.15">
      <c r="B39" s="607" t="s">
        <v>341</v>
      </c>
      <c r="C39" s="608"/>
      <c r="D39" s="608"/>
      <c r="E39" s="608"/>
      <c r="F39" s="608"/>
      <c r="G39" s="608"/>
      <c r="H39" s="608"/>
      <c r="I39" s="608"/>
      <c r="J39" s="608"/>
      <c r="K39" s="608"/>
      <c r="L39" s="608"/>
      <c r="M39" s="608"/>
      <c r="N39" s="608"/>
      <c r="O39" s="608"/>
      <c r="P39" s="608"/>
      <c r="Q39" s="609"/>
      <c r="R39" s="610" t="s">
        <v>230</v>
      </c>
      <c r="S39" s="611"/>
      <c r="T39" s="611"/>
      <c r="U39" s="611"/>
      <c r="V39" s="611"/>
      <c r="W39" s="611"/>
      <c r="X39" s="611"/>
      <c r="Y39" s="612"/>
      <c r="Z39" s="613" t="s">
        <v>230</v>
      </c>
      <c r="AA39" s="613"/>
      <c r="AB39" s="613"/>
      <c r="AC39" s="613"/>
      <c r="AD39" s="614" t="s">
        <v>230</v>
      </c>
      <c r="AE39" s="614"/>
      <c r="AF39" s="614"/>
      <c r="AG39" s="614"/>
      <c r="AH39" s="614"/>
      <c r="AI39" s="614"/>
      <c r="AJ39" s="614"/>
      <c r="AK39" s="614"/>
      <c r="AL39" s="615" t="s">
        <v>230</v>
      </c>
      <c r="AM39" s="616"/>
      <c r="AN39" s="616"/>
      <c r="AO39" s="617"/>
      <c r="AQ39" s="676" t="s">
        <v>342</v>
      </c>
      <c r="AR39" s="677"/>
      <c r="AS39" s="677"/>
      <c r="AT39" s="677"/>
      <c r="AU39" s="677"/>
      <c r="AV39" s="677"/>
      <c r="AW39" s="677"/>
      <c r="AX39" s="677"/>
      <c r="AY39" s="678"/>
      <c r="AZ39" s="610" t="s">
        <v>230</v>
      </c>
      <c r="BA39" s="611"/>
      <c r="BB39" s="611"/>
      <c r="BC39" s="611"/>
      <c r="BD39" s="641"/>
      <c r="BE39" s="641"/>
      <c r="BF39" s="667"/>
      <c r="BG39" s="607" t="s">
        <v>343</v>
      </c>
      <c r="BH39" s="608"/>
      <c r="BI39" s="608"/>
      <c r="BJ39" s="608"/>
      <c r="BK39" s="608"/>
      <c r="BL39" s="608"/>
      <c r="BM39" s="608"/>
      <c r="BN39" s="608"/>
      <c r="BO39" s="608"/>
      <c r="BP39" s="608"/>
      <c r="BQ39" s="608"/>
      <c r="BR39" s="608"/>
      <c r="BS39" s="608"/>
      <c r="BT39" s="608"/>
      <c r="BU39" s="609"/>
      <c r="BV39" s="610">
        <v>330</v>
      </c>
      <c r="BW39" s="611"/>
      <c r="BX39" s="611"/>
      <c r="BY39" s="611"/>
      <c r="BZ39" s="611"/>
      <c r="CA39" s="611"/>
      <c r="CB39" s="620"/>
      <c r="CD39" s="607" t="s">
        <v>344</v>
      </c>
      <c r="CE39" s="608"/>
      <c r="CF39" s="608"/>
      <c r="CG39" s="608"/>
      <c r="CH39" s="608"/>
      <c r="CI39" s="608"/>
      <c r="CJ39" s="608"/>
      <c r="CK39" s="608"/>
      <c r="CL39" s="608"/>
      <c r="CM39" s="608"/>
      <c r="CN39" s="608"/>
      <c r="CO39" s="608"/>
      <c r="CP39" s="608"/>
      <c r="CQ39" s="609"/>
      <c r="CR39" s="610">
        <v>92121</v>
      </c>
      <c r="CS39" s="641"/>
      <c r="CT39" s="641"/>
      <c r="CU39" s="641"/>
      <c r="CV39" s="641"/>
      <c r="CW39" s="641"/>
      <c r="CX39" s="641"/>
      <c r="CY39" s="642"/>
      <c r="CZ39" s="615">
        <v>3.5</v>
      </c>
      <c r="DA39" s="643"/>
      <c r="DB39" s="643"/>
      <c r="DC39" s="645"/>
      <c r="DD39" s="619">
        <v>17310</v>
      </c>
      <c r="DE39" s="641"/>
      <c r="DF39" s="641"/>
      <c r="DG39" s="641"/>
      <c r="DH39" s="641"/>
      <c r="DI39" s="641"/>
      <c r="DJ39" s="641"/>
      <c r="DK39" s="642"/>
      <c r="DL39" s="619" t="s">
        <v>131</v>
      </c>
      <c r="DM39" s="641"/>
      <c r="DN39" s="641"/>
      <c r="DO39" s="641"/>
      <c r="DP39" s="641"/>
      <c r="DQ39" s="641"/>
      <c r="DR39" s="641"/>
      <c r="DS39" s="641"/>
      <c r="DT39" s="641"/>
      <c r="DU39" s="641"/>
      <c r="DV39" s="642"/>
      <c r="DW39" s="615" t="s">
        <v>230</v>
      </c>
      <c r="DX39" s="643"/>
      <c r="DY39" s="643"/>
      <c r="DZ39" s="643"/>
      <c r="EA39" s="643"/>
      <c r="EB39" s="643"/>
      <c r="EC39" s="644"/>
    </row>
    <row r="40" spans="2:133" ht="11.25" customHeight="1" x14ac:dyDescent="0.15">
      <c r="B40" s="607" t="s">
        <v>345</v>
      </c>
      <c r="C40" s="608"/>
      <c r="D40" s="608"/>
      <c r="E40" s="608"/>
      <c r="F40" s="608"/>
      <c r="G40" s="608"/>
      <c r="H40" s="608"/>
      <c r="I40" s="608"/>
      <c r="J40" s="608"/>
      <c r="K40" s="608"/>
      <c r="L40" s="608"/>
      <c r="M40" s="608"/>
      <c r="N40" s="608"/>
      <c r="O40" s="608"/>
      <c r="P40" s="608"/>
      <c r="Q40" s="609"/>
      <c r="R40" s="610" t="s">
        <v>131</v>
      </c>
      <c r="S40" s="611"/>
      <c r="T40" s="611"/>
      <c r="U40" s="611"/>
      <c r="V40" s="611"/>
      <c r="W40" s="611"/>
      <c r="X40" s="611"/>
      <c r="Y40" s="612"/>
      <c r="Z40" s="613" t="s">
        <v>230</v>
      </c>
      <c r="AA40" s="613"/>
      <c r="AB40" s="613"/>
      <c r="AC40" s="613"/>
      <c r="AD40" s="614" t="s">
        <v>131</v>
      </c>
      <c r="AE40" s="614"/>
      <c r="AF40" s="614"/>
      <c r="AG40" s="614"/>
      <c r="AH40" s="614"/>
      <c r="AI40" s="614"/>
      <c r="AJ40" s="614"/>
      <c r="AK40" s="614"/>
      <c r="AL40" s="615" t="s">
        <v>175</v>
      </c>
      <c r="AM40" s="616"/>
      <c r="AN40" s="616"/>
      <c r="AO40" s="617"/>
      <c r="AQ40" s="676" t="s">
        <v>346</v>
      </c>
      <c r="AR40" s="677"/>
      <c r="AS40" s="677"/>
      <c r="AT40" s="677"/>
      <c r="AU40" s="677"/>
      <c r="AV40" s="677"/>
      <c r="AW40" s="677"/>
      <c r="AX40" s="677"/>
      <c r="AY40" s="678"/>
      <c r="AZ40" s="610" t="s">
        <v>131</v>
      </c>
      <c r="BA40" s="611"/>
      <c r="BB40" s="611"/>
      <c r="BC40" s="611"/>
      <c r="BD40" s="641"/>
      <c r="BE40" s="641"/>
      <c r="BF40" s="667"/>
      <c r="BG40" s="656" t="s">
        <v>347</v>
      </c>
      <c r="BH40" s="657"/>
      <c r="BI40" s="657"/>
      <c r="BJ40" s="657"/>
      <c r="BK40" s="657"/>
      <c r="BL40" s="214"/>
      <c r="BM40" s="608" t="s">
        <v>348</v>
      </c>
      <c r="BN40" s="608"/>
      <c r="BO40" s="608"/>
      <c r="BP40" s="608"/>
      <c r="BQ40" s="608"/>
      <c r="BR40" s="608"/>
      <c r="BS40" s="608"/>
      <c r="BT40" s="608"/>
      <c r="BU40" s="609"/>
      <c r="BV40" s="610">
        <v>89</v>
      </c>
      <c r="BW40" s="611"/>
      <c r="BX40" s="611"/>
      <c r="BY40" s="611"/>
      <c r="BZ40" s="611"/>
      <c r="CA40" s="611"/>
      <c r="CB40" s="620"/>
      <c r="CD40" s="607" t="s">
        <v>349</v>
      </c>
      <c r="CE40" s="608"/>
      <c r="CF40" s="608"/>
      <c r="CG40" s="608"/>
      <c r="CH40" s="608"/>
      <c r="CI40" s="608"/>
      <c r="CJ40" s="608"/>
      <c r="CK40" s="608"/>
      <c r="CL40" s="608"/>
      <c r="CM40" s="608"/>
      <c r="CN40" s="608"/>
      <c r="CO40" s="608"/>
      <c r="CP40" s="608"/>
      <c r="CQ40" s="609"/>
      <c r="CR40" s="610">
        <v>7908</v>
      </c>
      <c r="CS40" s="611"/>
      <c r="CT40" s="611"/>
      <c r="CU40" s="611"/>
      <c r="CV40" s="611"/>
      <c r="CW40" s="611"/>
      <c r="CX40" s="611"/>
      <c r="CY40" s="612"/>
      <c r="CZ40" s="615">
        <v>0.3</v>
      </c>
      <c r="DA40" s="643"/>
      <c r="DB40" s="643"/>
      <c r="DC40" s="645"/>
      <c r="DD40" s="619">
        <v>7908</v>
      </c>
      <c r="DE40" s="611"/>
      <c r="DF40" s="611"/>
      <c r="DG40" s="611"/>
      <c r="DH40" s="611"/>
      <c r="DI40" s="611"/>
      <c r="DJ40" s="611"/>
      <c r="DK40" s="612"/>
      <c r="DL40" s="619">
        <v>6960</v>
      </c>
      <c r="DM40" s="611"/>
      <c r="DN40" s="611"/>
      <c r="DO40" s="611"/>
      <c r="DP40" s="611"/>
      <c r="DQ40" s="611"/>
      <c r="DR40" s="611"/>
      <c r="DS40" s="611"/>
      <c r="DT40" s="611"/>
      <c r="DU40" s="611"/>
      <c r="DV40" s="612"/>
      <c r="DW40" s="615">
        <v>0.5</v>
      </c>
      <c r="DX40" s="643"/>
      <c r="DY40" s="643"/>
      <c r="DZ40" s="643"/>
      <c r="EA40" s="643"/>
      <c r="EB40" s="643"/>
      <c r="EC40" s="644"/>
    </row>
    <row r="41" spans="2:133" ht="11.25" customHeight="1" x14ac:dyDescent="0.15">
      <c r="B41" s="631" t="s">
        <v>350</v>
      </c>
      <c r="C41" s="632"/>
      <c r="D41" s="632"/>
      <c r="E41" s="632"/>
      <c r="F41" s="632"/>
      <c r="G41" s="632"/>
      <c r="H41" s="632"/>
      <c r="I41" s="632"/>
      <c r="J41" s="632"/>
      <c r="K41" s="632"/>
      <c r="L41" s="632"/>
      <c r="M41" s="632"/>
      <c r="N41" s="632"/>
      <c r="O41" s="632"/>
      <c r="P41" s="632"/>
      <c r="Q41" s="633"/>
      <c r="R41" s="685">
        <v>2714245</v>
      </c>
      <c r="S41" s="686"/>
      <c r="T41" s="686"/>
      <c r="U41" s="686"/>
      <c r="V41" s="686"/>
      <c r="W41" s="686"/>
      <c r="X41" s="686"/>
      <c r="Y41" s="687"/>
      <c r="Z41" s="688">
        <v>100</v>
      </c>
      <c r="AA41" s="688"/>
      <c r="AB41" s="688"/>
      <c r="AC41" s="688"/>
      <c r="AD41" s="689">
        <v>1335253</v>
      </c>
      <c r="AE41" s="689"/>
      <c r="AF41" s="689"/>
      <c r="AG41" s="689"/>
      <c r="AH41" s="689"/>
      <c r="AI41" s="689"/>
      <c r="AJ41" s="689"/>
      <c r="AK41" s="689"/>
      <c r="AL41" s="690">
        <v>100</v>
      </c>
      <c r="AM41" s="670"/>
      <c r="AN41" s="670"/>
      <c r="AO41" s="691"/>
      <c r="AQ41" s="676" t="s">
        <v>351</v>
      </c>
      <c r="AR41" s="677"/>
      <c r="AS41" s="677"/>
      <c r="AT41" s="677"/>
      <c r="AU41" s="677"/>
      <c r="AV41" s="677"/>
      <c r="AW41" s="677"/>
      <c r="AX41" s="677"/>
      <c r="AY41" s="678"/>
      <c r="AZ41" s="610">
        <v>27344</v>
      </c>
      <c r="BA41" s="611"/>
      <c r="BB41" s="611"/>
      <c r="BC41" s="611"/>
      <c r="BD41" s="641"/>
      <c r="BE41" s="641"/>
      <c r="BF41" s="667"/>
      <c r="BG41" s="656"/>
      <c r="BH41" s="657"/>
      <c r="BI41" s="657"/>
      <c r="BJ41" s="657"/>
      <c r="BK41" s="657"/>
      <c r="BL41" s="214"/>
      <c r="BM41" s="608" t="s">
        <v>352</v>
      </c>
      <c r="BN41" s="608"/>
      <c r="BO41" s="608"/>
      <c r="BP41" s="608"/>
      <c r="BQ41" s="608"/>
      <c r="BR41" s="608"/>
      <c r="BS41" s="608"/>
      <c r="BT41" s="608"/>
      <c r="BU41" s="609"/>
      <c r="BV41" s="610" t="s">
        <v>230</v>
      </c>
      <c r="BW41" s="611"/>
      <c r="BX41" s="611"/>
      <c r="BY41" s="611"/>
      <c r="BZ41" s="611"/>
      <c r="CA41" s="611"/>
      <c r="CB41" s="620"/>
      <c r="CD41" s="607" t="s">
        <v>353</v>
      </c>
      <c r="CE41" s="608"/>
      <c r="CF41" s="608"/>
      <c r="CG41" s="608"/>
      <c r="CH41" s="608"/>
      <c r="CI41" s="608"/>
      <c r="CJ41" s="608"/>
      <c r="CK41" s="608"/>
      <c r="CL41" s="608"/>
      <c r="CM41" s="608"/>
      <c r="CN41" s="608"/>
      <c r="CO41" s="608"/>
      <c r="CP41" s="608"/>
      <c r="CQ41" s="609"/>
      <c r="CR41" s="610" t="s">
        <v>131</v>
      </c>
      <c r="CS41" s="641"/>
      <c r="CT41" s="641"/>
      <c r="CU41" s="641"/>
      <c r="CV41" s="641"/>
      <c r="CW41" s="641"/>
      <c r="CX41" s="641"/>
      <c r="CY41" s="642"/>
      <c r="CZ41" s="615" t="s">
        <v>131</v>
      </c>
      <c r="DA41" s="643"/>
      <c r="DB41" s="643"/>
      <c r="DC41" s="645"/>
      <c r="DD41" s="619" t="s">
        <v>175</v>
      </c>
      <c r="DE41" s="641"/>
      <c r="DF41" s="641"/>
      <c r="DG41" s="641"/>
      <c r="DH41" s="641"/>
      <c r="DI41" s="641"/>
      <c r="DJ41" s="641"/>
      <c r="DK41" s="642"/>
      <c r="DL41" s="679"/>
      <c r="DM41" s="680"/>
      <c r="DN41" s="680"/>
      <c r="DO41" s="680"/>
      <c r="DP41" s="680"/>
      <c r="DQ41" s="680"/>
      <c r="DR41" s="680"/>
      <c r="DS41" s="680"/>
      <c r="DT41" s="680"/>
      <c r="DU41" s="680"/>
      <c r="DV41" s="681"/>
      <c r="DW41" s="682"/>
      <c r="DX41" s="683"/>
      <c r="DY41" s="683"/>
      <c r="DZ41" s="683"/>
      <c r="EA41" s="683"/>
      <c r="EB41" s="683"/>
      <c r="EC41" s="684"/>
    </row>
    <row r="42" spans="2:133" ht="11.25" customHeight="1" x14ac:dyDescent="0.15">
      <c r="AQ42" s="692" t="s">
        <v>354</v>
      </c>
      <c r="AR42" s="693"/>
      <c r="AS42" s="693"/>
      <c r="AT42" s="693"/>
      <c r="AU42" s="693"/>
      <c r="AV42" s="693"/>
      <c r="AW42" s="693"/>
      <c r="AX42" s="693"/>
      <c r="AY42" s="694"/>
      <c r="AZ42" s="685">
        <v>45082</v>
      </c>
      <c r="BA42" s="686"/>
      <c r="BB42" s="686"/>
      <c r="BC42" s="686"/>
      <c r="BD42" s="669"/>
      <c r="BE42" s="669"/>
      <c r="BF42" s="671"/>
      <c r="BG42" s="658"/>
      <c r="BH42" s="659"/>
      <c r="BI42" s="659"/>
      <c r="BJ42" s="659"/>
      <c r="BK42" s="659"/>
      <c r="BL42" s="215"/>
      <c r="BM42" s="632" t="s">
        <v>355</v>
      </c>
      <c r="BN42" s="632"/>
      <c r="BO42" s="632"/>
      <c r="BP42" s="632"/>
      <c r="BQ42" s="632"/>
      <c r="BR42" s="632"/>
      <c r="BS42" s="632"/>
      <c r="BT42" s="632"/>
      <c r="BU42" s="633"/>
      <c r="BV42" s="685">
        <v>381</v>
      </c>
      <c r="BW42" s="686"/>
      <c r="BX42" s="686"/>
      <c r="BY42" s="686"/>
      <c r="BZ42" s="686"/>
      <c r="CA42" s="686"/>
      <c r="CB42" s="695"/>
      <c r="CD42" s="607" t="s">
        <v>356</v>
      </c>
      <c r="CE42" s="608"/>
      <c r="CF42" s="608"/>
      <c r="CG42" s="608"/>
      <c r="CH42" s="608"/>
      <c r="CI42" s="608"/>
      <c r="CJ42" s="608"/>
      <c r="CK42" s="608"/>
      <c r="CL42" s="608"/>
      <c r="CM42" s="608"/>
      <c r="CN42" s="608"/>
      <c r="CO42" s="608"/>
      <c r="CP42" s="608"/>
      <c r="CQ42" s="609"/>
      <c r="CR42" s="610">
        <v>504676</v>
      </c>
      <c r="CS42" s="641"/>
      <c r="CT42" s="641"/>
      <c r="CU42" s="641"/>
      <c r="CV42" s="641"/>
      <c r="CW42" s="641"/>
      <c r="CX42" s="641"/>
      <c r="CY42" s="642"/>
      <c r="CZ42" s="615">
        <v>19.2</v>
      </c>
      <c r="DA42" s="643"/>
      <c r="DB42" s="643"/>
      <c r="DC42" s="645"/>
      <c r="DD42" s="619">
        <v>257145</v>
      </c>
      <c r="DE42" s="641"/>
      <c r="DF42" s="641"/>
      <c r="DG42" s="641"/>
      <c r="DH42" s="641"/>
      <c r="DI42" s="641"/>
      <c r="DJ42" s="641"/>
      <c r="DK42" s="642"/>
      <c r="DL42" s="679"/>
      <c r="DM42" s="680"/>
      <c r="DN42" s="680"/>
      <c r="DO42" s="680"/>
      <c r="DP42" s="680"/>
      <c r="DQ42" s="680"/>
      <c r="DR42" s="680"/>
      <c r="DS42" s="680"/>
      <c r="DT42" s="680"/>
      <c r="DU42" s="680"/>
      <c r="DV42" s="681"/>
      <c r="DW42" s="682"/>
      <c r="DX42" s="683"/>
      <c r="DY42" s="683"/>
      <c r="DZ42" s="683"/>
      <c r="EA42" s="683"/>
      <c r="EB42" s="683"/>
      <c r="EC42" s="684"/>
    </row>
    <row r="43" spans="2:133" ht="11.25" customHeight="1" x14ac:dyDescent="0.15">
      <c r="B43" s="208" t="s">
        <v>357</v>
      </c>
      <c r="CD43" s="607" t="s">
        <v>358</v>
      </c>
      <c r="CE43" s="608"/>
      <c r="CF43" s="608"/>
      <c r="CG43" s="608"/>
      <c r="CH43" s="608"/>
      <c r="CI43" s="608"/>
      <c r="CJ43" s="608"/>
      <c r="CK43" s="608"/>
      <c r="CL43" s="608"/>
      <c r="CM43" s="608"/>
      <c r="CN43" s="608"/>
      <c r="CO43" s="608"/>
      <c r="CP43" s="608"/>
      <c r="CQ43" s="609"/>
      <c r="CR43" s="610" t="s">
        <v>230</v>
      </c>
      <c r="CS43" s="641"/>
      <c r="CT43" s="641"/>
      <c r="CU43" s="641"/>
      <c r="CV43" s="641"/>
      <c r="CW43" s="641"/>
      <c r="CX43" s="641"/>
      <c r="CY43" s="642"/>
      <c r="CZ43" s="615" t="s">
        <v>131</v>
      </c>
      <c r="DA43" s="643"/>
      <c r="DB43" s="643"/>
      <c r="DC43" s="645"/>
      <c r="DD43" s="619" t="s">
        <v>131</v>
      </c>
      <c r="DE43" s="641"/>
      <c r="DF43" s="641"/>
      <c r="DG43" s="641"/>
      <c r="DH43" s="641"/>
      <c r="DI43" s="641"/>
      <c r="DJ43" s="641"/>
      <c r="DK43" s="642"/>
      <c r="DL43" s="679"/>
      <c r="DM43" s="680"/>
      <c r="DN43" s="680"/>
      <c r="DO43" s="680"/>
      <c r="DP43" s="680"/>
      <c r="DQ43" s="680"/>
      <c r="DR43" s="680"/>
      <c r="DS43" s="680"/>
      <c r="DT43" s="680"/>
      <c r="DU43" s="680"/>
      <c r="DV43" s="681"/>
      <c r="DW43" s="682"/>
      <c r="DX43" s="683"/>
      <c r="DY43" s="683"/>
      <c r="DZ43" s="683"/>
      <c r="EA43" s="683"/>
      <c r="EB43" s="683"/>
      <c r="EC43" s="684"/>
    </row>
    <row r="44" spans="2:133" ht="11.25" customHeight="1" x14ac:dyDescent="0.15">
      <c r="B44" s="696" t="s">
        <v>359</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307</v>
      </c>
      <c r="CE44" s="649"/>
      <c r="CF44" s="607" t="s">
        <v>360</v>
      </c>
      <c r="CG44" s="608"/>
      <c r="CH44" s="608"/>
      <c r="CI44" s="608"/>
      <c r="CJ44" s="608"/>
      <c r="CK44" s="608"/>
      <c r="CL44" s="608"/>
      <c r="CM44" s="608"/>
      <c r="CN44" s="608"/>
      <c r="CO44" s="608"/>
      <c r="CP44" s="608"/>
      <c r="CQ44" s="609"/>
      <c r="CR44" s="610">
        <v>480376</v>
      </c>
      <c r="CS44" s="611"/>
      <c r="CT44" s="611"/>
      <c r="CU44" s="611"/>
      <c r="CV44" s="611"/>
      <c r="CW44" s="611"/>
      <c r="CX44" s="611"/>
      <c r="CY44" s="612"/>
      <c r="CZ44" s="615">
        <v>18.3</v>
      </c>
      <c r="DA44" s="616"/>
      <c r="DB44" s="616"/>
      <c r="DC44" s="622"/>
      <c r="DD44" s="619">
        <v>240645</v>
      </c>
      <c r="DE44" s="611"/>
      <c r="DF44" s="611"/>
      <c r="DG44" s="611"/>
      <c r="DH44" s="611"/>
      <c r="DI44" s="611"/>
      <c r="DJ44" s="611"/>
      <c r="DK44" s="612"/>
      <c r="DL44" s="679"/>
      <c r="DM44" s="680"/>
      <c r="DN44" s="680"/>
      <c r="DO44" s="680"/>
      <c r="DP44" s="680"/>
      <c r="DQ44" s="680"/>
      <c r="DR44" s="680"/>
      <c r="DS44" s="680"/>
      <c r="DT44" s="680"/>
      <c r="DU44" s="680"/>
      <c r="DV44" s="681"/>
      <c r="DW44" s="682"/>
      <c r="DX44" s="683"/>
      <c r="DY44" s="683"/>
      <c r="DZ44" s="683"/>
      <c r="EA44" s="683"/>
      <c r="EB44" s="683"/>
      <c r="EC44" s="684"/>
    </row>
    <row r="45" spans="2:133" ht="11.25" customHeight="1" x14ac:dyDescent="0.15">
      <c r="B45" s="696" t="s">
        <v>361</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362</v>
      </c>
      <c r="CG45" s="608"/>
      <c r="CH45" s="608"/>
      <c r="CI45" s="608"/>
      <c r="CJ45" s="608"/>
      <c r="CK45" s="608"/>
      <c r="CL45" s="608"/>
      <c r="CM45" s="608"/>
      <c r="CN45" s="608"/>
      <c r="CO45" s="608"/>
      <c r="CP45" s="608"/>
      <c r="CQ45" s="609"/>
      <c r="CR45" s="610">
        <v>169873</v>
      </c>
      <c r="CS45" s="641"/>
      <c r="CT45" s="641"/>
      <c r="CU45" s="641"/>
      <c r="CV45" s="641"/>
      <c r="CW45" s="641"/>
      <c r="CX45" s="641"/>
      <c r="CY45" s="642"/>
      <c r="CZ45" s="615">
        <v>6.5</v>
      </c>
      <c r="DA45" s="643"/>
      <c r="DB45" s="643"/>
      <c r="DC45" s="645"/>
      <c r="DD45" s="619">
        <v>8706</v>
      </c>
      <c r="DE45" s="641"/>
      <c r="DF45" s="641"/>
      <c r="DG45" s="641"/>
      <c r="DH45" s="641"/>
      <c r="DI45" s="641"/>
      <c r="DJ45" s="641"/>
      <c r="DK45" s="642"/>
      <c r="DL45" s="679"/>
      <c r="DM45" s="680"/>
      <c r="DN45" s="680"/>
      <c r="DO45" s="680"/>
      <c r="DP45" s="680"/>
      <c r="DQ45" s="680"/>
      <c r="DR45" s="680"/>
      <c r="DS45" s="680"/>
      <c r="DT45" s="680"/>
      <c r="DU45" s="680"/>
      <c r="DV45" s="681"/>
      <c r="DW45" s="682"/>
      <c r="DX45" s="683"/>
      <c r="DY45" s="683"/>
      <c r="DZ45" s="683"/>
      <c r="EA45" s="683"/>
      <c r="EB45" s="683"/>
      <c r="EC45" s="684"/>
    </row>
    <row r="46" spans="2:133" ht="11.25" customHeight="1" x14ac:dyDescent="0.15">
      <c r="B46" s="219"/>
      <c r="CD46" s="650"/>
      <c r="CE46" s="651"/>
      <c r="CF46" s="607" t="s">
        <v>363</v>
      </c>
      <c r="CG46" s="608"/>
      <c r="CH46" s="608"/>
      <c r="CI46" s="608"/>
      <c r="CJ46" s="608"/>
      <c r="CK46" s="608"/>
      <c r="CL46" s="608"/>
      <c r="CM46" s="608"/>
      <c r="CN46" s="608"/>
      <c r="CO46" s="608"/>
      <c r="CP46" s="608"/>
      <c r="CQ46" s="609"/>
      <c r="CR46" s="610">
        <v>299621</v>
      </c>
      <c r="CS46" s="611"/>
      <c r="CT46" s="611"/>
      <c r="CU46" s="611"/>
      <c r="CV46" s="611"/>
      <c r="CW46" s="611"/>
      <c r="CX46" s="611"/>
      <c r="CY46" s="612"/>
      <c r="CZ46" s="615">
        <v>11.4</v>
      </c>
      <c r="DA46" s="616"/>
      <c r="DB46" s="616"/>
      <c r="DC46" s="622"/>
      <c r="DD46" s="619">
        <v>230157</v>
      </c>
      <c r="DE46" s="611"/>
      <c r="DF46" s="611"/>
      <c r="DG46" s="611"/>
      <c r="DH46" s="611"/>
      <c r="DI46" s="611"/>
      <c r="DJ46" s="611"/>
      <c r="DK46" s="612"/>
      <c r="DL46" s="679"/>
      <c r="DM46" s="680"/>
      <c r="DN46" s="680"/>
      <c r="DO46" s="680"/>
      <c r="DP46" s="680"/>
      <c r="DQ46" s="680"/>
      <c r="DR46" s="680"/>
      <c r="DS46" s="680"/>
      <c r="DT46" s="680"/>
      <c r="DU46" s="680"/>
      <c r="DV46" s="681"/>
      <c r="DW46" s="682"/>
      <c r="DX46" s="683"/>
      <c r="DY46" s="683"/>
      <c r="DZ46" s="683"/>
      <c r="EA46" s="683"/>
      <c r="EB46" s="683"/>
      <c r="EC46" s="684"/>
    </row>
    <row r="47" spans="2:133" ht="11.25" customHeight="1" x14ac:dyDescent="0.15">
      <c r="B47" s="219"/>
      <c r="CD47" s="650"/>
      <c r="CE47" s="651"/>
      <c r="CF47" s="607" t="s">
        <v>364</v>
      </c>
      <c r="CG47" s="608"/>
      <c r="CH47" s="608"/>
      <c r="CI47" s="608"/>
      <c r="CJ47" s="608"/>
      <c r="CK47" s="608"/>
      <c r="CL47" s="608"/>
      <c r="CM47" s="608"/>
      <c r="CN47" s="608"/>
      <c r="CO47" s="608"/>
      <c r="CP47" s="608"/>
      <c r="CQ47" s="609"/>
      <c r="CR47" s="610">
        <v>24300</v>
      </c>
      <c r="CS47" s="641"/>
      <c r="CT47" s="641"/>
      <c r="CU47" s="641"/>
      <c r="CV47" s="641"/>
      <c r="CW47" s="641"/>
      <c r="CX47" s="641"/>
      <c r="CY47" s="642"/>
      <c r="CZ47" s="615">
        <v>0.9</v>
      </c>
      <c r="DA47" s="643"/>
      <c r="DB47" s="643"/>
      <c r="DC47" s="645"/>
      <c r="DD47" s="619">
        <v>16500</v>
      </c>
      <c r="DE47" s="641"/>
      <c r="DF47" s="641"/>
      <c r="DG47" s="641"/>
      <c r="DH47" s="641"/>
      <c r="DI47" s="641"/>
      <c r="DJ47" s="641"/>
      <c r="DK47" s="642"/>
      <c r="DL47" s="679"/>
      <c r="DM47" s="680"/>
      <c r="DN47" s="680"/>
      <c r="DO47" s="680"/>
      <c r="DP47" s="680"/>
      <c r="DQ47" s="680"/>
      <c r="DR47" s="680"/>
      <c r="DS47" s="680"/>
      <c r="DT47" s="680"/>
      <c r="DU47" s="680"/>
      <c r="DV47" s="681"/>
      <c r="DW47" s="682"/>
      <c r="DX47" s="683"/>
      <c r="DY47" s="683"/>
      <c r="DZ47" s="683"/>
      <c r="EA47" s="683"/>
      <c r="EB47" s="683"/>
      <c r="EC47" s="684"/>
    </row>
    <row r="48" spans="2:133" x14ac:dyDescent="0.15">
      <c r="B48" s="219"/>
      <c r="CD48" s="652"/>
      <c r="CE48" s="653"/>
      <c r="CF48" s="607" t="s">
        <v>365</v>
      </c>
      <c r="CG48" s="608"/>
      <c r="CH48" s="608"/>
      <c r="CI48" s="608"/>
      <c r="CJ48" s="608"/>
      <c r="CK48" s="608"/>
      <c r="CL48" s="608"/>
      <c r="CM48" s="608"/>
      <c r="CN48" s="608"/>
      <c r="CO48" s="608"/>
      <c r="CP48" s="608"/>
      <c r="CQ48" s="609"/>
      <c r="CR48" s="610" t="s">
        <v>131</v>
      </c>
      <c r="CS48" s="611"/>
      <c r="CT48" s="611"/>
      <c r="CU48" s="611"/>
      <c r="CV48" s="611"/>
      <c r="CW48" s="611"/>
      <c r="CX48" s="611"/>
      <c r="CY48" s="612"/>
      <c r="CZ48" s="615" t="s">
        <v>230</v>
      </c>
      <c r="DA48" s="616"/>
      <c r="DB48" s="616"/>
      <c r="DC48" s="622"/>
      <c r="DD48" s="619" t="s">
        <v>230</v>
      </c>
      <c r="DE48" s="611"/>
      <c r="DF48" s="611"/>
      <c r="DG48" s="611"/>
      <c r="DH48" s="611"/>
      <c r="DI48" s="611"/>
      <c r="DJ48" s="611"/>
      <c r="DK48" s="612"/>
      <c r="DL48" s="679"/>
      <c r="DM48" s="680"/>
      <c r="DN48" s="680"/>
      <c r="DO48" s="680"/>
      <c r="DP48" s="680"/>
      <c r="DQ48" s="680"/>
      <c r="DR48" s="680"/>
      <c r="DS48" s="680"/>
      <c r="DT48" s="680"/>
      <c r="DU48" s="680"/>
      <c r="DV48" s="681"/>
      <c r="DW48" s="682"/>
      <c r="DX48" s="683"/>
      <c r="DY48" s="683"/>
      <c r="DZ48" s="683"/>
      <c r="EA48" s="683"/>
      <c r="EB48" s="683"/>
      <c r="EC48" s="684"/>
    </row>
    <row r="49" spans="2:133" ht="11.25" customHeight="1" x14ac:dyDescent="0.15">
      <c r="B49" s="219"/>
      <c r="CD49" s="631" t="s">
        <v>366</v>
      </c>
      <c r="CE49" s="632"/>
      <c r="CF49" s="632"/>
      <c r="CG49" s="632"/>
      <c r="CH49" s="632"/>
      <c r="CI49" s="632"/>
      <c r="CJ49" s="632"/>
      <c r="CK49" s="632"/>
      <c r="CL49" s="632"/>
      <c r="CM49" s="632"/>
      <c r="CN49" s="632"/>
      <c r="CO49" s="632"/>
      <c r="CP49" s="632"/>
      <c r="CQ49" s="633"/>
      <c r="CR49" s="685">
        <v>2624103</v>
      </c>
      <c r="CS49" s="669"/>
      <c r="CT49" s="669"/>
      <c r="CU49" s="669"/>
      <c r="CV49" s="669"/>
      <c r="CW49" s="669"/>
      <c r="CX49" s="669"/>
      <c r="CY49" s="698"/>
      <c r="CZ49" s="690">
        <v>100</v>
      </c>
      <c r="DA49" s="699"/>
      <c r="DB49" s="699"/>
      <c r="DC49" s="700"/>
      <c r="DD49" s="701">
        <v>1818492</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Faz5mPS8gLSd09WUjlPZcKFVOAEIEZcxj5IakTwPf6Ui3elq0QChfCsc9fujX+aGoG2Lu7k8TmK247PjtAAHkQ==" saltValue="BNZ6zGLmzBiqxhlGmX5ZDg==" spinCount="100000" sheet="1" objects="1" scenarios="1"/>
  <mergeCells count="603">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D42:DK42"/>
    <mergeCell ref="DL42:DV42"/>
    <mergeCell ref="DW42:EC42"/>
    <mergeCell ref="CD43:CQ43"/>
    <mergeCell ref="CR43:CY43"/>
    <mergeCell ref="CZ43:DC43"/>
    <mergeCell ref="DD43:DK43"/>
    <mergeCell ref="DL43:DV43"/>
    <mergeCell ref="DW43:EC43"/>
    <mergeCell ref="AQ42:AY42"/>
    <mergeCell ref="AZ42:BF42"/>
    <mergeCell ref="BM42:BU42"/>
    <mergeCell ref="BV42:CB42"/>
    <mergeCell ref="CD42:CQ42"/>
    <mergeCell ref="CR42:CY42"/>
    <mergeCell ref="CD41:CQ41"/>
    <mergeCell ref="CR41:CY41"/>
    <mergeCell ref="CZ41:DC41"/>
    <mergeCell ref="CZ42:DC42"/>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V38:CB38"/>
    <mergeCell ref="CD38:CQ38"/>
    <mergeCell ref="CR38:CY38"/>
    <mergeCell ref="CZ38:DC38"/>
    <mergeCell ref="DD38:DK38"/>
    <mergeCell ref="DW39:EC39"/>
    <mergeCell ref="B40:Q40"/>
    <mergeCell ref="R40:Y40"/>
    <mergeCell ref="Z40:AC40"/>
    <mergeCell ref="AD40:AK40"/>
    <mergeCell ref="AL40:AO40"/>
    <mergeCell ref="AQ40:AY40"/>
    <mergeCell ref="AZ40:BF40"/>
    <mergeCell ref="BG40:BK42"/>
    <mergeCell ref="BM40:BU40"/>
    <mergeCell ref="BV39:CB39"/>
    <mergeCell ref="CD39:CQ39"/>
    <mergeCell ref="CR39:CY39"/>
    <mergeCell ref="CZ39:DC39"/>
    <mergeCell ref="DD39:DK39"/>
    <mergeCell ref="DL39:DV39"/>
    <mergeCell ref="DD41:DK41"/>
    <mergeCell ref="DL41:DV41"/>
    <mergeCell ref="DW41:EC41"/>
    <mergeCell ref="B39:Q39"/>
    <mergeCell ref="R39:Y39"/>
    <mergeCell ref="Z39:AC39"/>
    <mergeCell ref="AD39:AK39"/>
    <mergeCell ref="AL39:AO39"/>
    <mergeCell ref="AQ39:AY39"/>
    <mergeCell ref="AZ39:BF39"/>
    <mergeCell ref="BG39:BU39"/>
    <mergeCell ref="BG38:BU38"/>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G35:CB35"/>
    <mergeCell ref="CD35:CQ35"/>
    <mergeCell ref="CR35:CY35"/>
    <mergeCell ref="CZ35:DC35"/>
    <mergeCell ref="DD35:DK35"/>
    <mergeCell ref="DL35:DV35"/>
    <mergeCell ref="B35:Q35"/>
    <mergeCell ref="R35:Y35"/>
    <mergeCell ref="Z35:AC35"/>
    <mergeCell ref="AD35:AK35"/>
    <mergeCell ref="AL35:AO35"/>
    <mergeCell ref="AQ35:BF35"/>
    <mergeCell ref="CD34:CQ34"/>
    <mergeCell ref="CR34:CY34"/>
    <mergeCell ref="CZ34:DC34"/>
    <mergeCell ref="DD34:DK34"/>
    <mergeCell ref="DL34:DV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AX32:BF32"/>
    <mergeCell ref="BG32:BL32"/>
    <mergeCell ref="BM32:BQ32"/>
    <mergeCell ref="BR32:BW32"/>
    <mergeCell ref="B32:Q32"/>
    <mergeCell ref="R32:Y32"/>
    <mergeCell ref="Z32:AC32"/>
    <mergeCell ref="AD32:AK32"/>
    <mergeCell ref="AL32:AO32"/>
    <mergeCell ref="AX31:BF31"/>
    <mergeCell ref="BG31:BL31"/>
    <mergeCell ref="BM31:BQ31"/>
    <mergeCell ref="BR31:BW31"/>
    <mergeCell ref="AD31:AK31"/>
    <mergeCell ref="AL31:AO31"/>
    <mergeCell ref="AP31:AS33"/>
    <mergeCell ref="AT31:AT33"/>
    <mergeCell ref="CR31:CY31"/>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L27:DV27"/>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S25:CB25"/>
    <mergeCell ref="CD25:CQ25"/>
    <mergeCell ref="CR25:CY25"/>
    <mergeCell ref="CZ25:DC25"/>
    <mergeCell ref="DD25:DK25"/>
    <mergeCell ref="CD27:CQ27"/>
    <mergeCell ref="CR27:CY27"/>
    <mergeCell ref="CZ27:DC27"/>
    <mergeCell ref="DD27:DK27"/>
    <mergeCell ref="B26:Q26"/>
    <mergeCell ref="R26:Y26"/>
    <mergeCell ref="Z26:AC26"/>
    <mergeCell ref="AD26:AK26"/>
    <mergeCell ref="AL26:AO26"/>
    <mergeCell ref="AP26:BF26"/>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CD21:CQ21"/>
    <mergeCell ref="CR21:CY21"/>
    <mergeCell ref="CZ21:DC21"/>
    <mergeCell ref="DD21:DP21"/>
    <mergeCell ref="CD23:CQ23"/>
    <mergeCell ref="CR23:CY23"/>
    <mergeCell ref="CZ23:DC23"/>
    <mergeCell ref="DD23:DK23"/>
    <mergeCell ref="DL23:DV23"/>
    <mergeCell ref="B22:Q22"/>
    <mergeCell ref="R22:Y22"/>
    <mergeCell ref="Z22:AC22"/>
    <mergeCell ref="AD22:AK22"/>
    <mergeCell ref="AL22:AO22"/>
    <mergeCell ref="AP22:BF22"/>
    <mergeCell ref="BG22:BN22"/>
    <mergeCell ref="BO22:BR22"/>
    <mergeCell ref="BS22:CB22"/>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3"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25" customWidth="1"/>
    <col min="131" max="131" width="1.625" style="225" customWidth="1"/>
    <col min="132" max="16384" width="9" style="225" hidden="1"/>
  </cols>
  <sheetData>
    <row r="1" spans="1:131" ht="11.25" customHeight="1" thickBot="1" x14ac:dyDescent="0.2">
      <c r="A1" s="221"/>
      <c r="B1" s="221"/>
      <c r="C1" s="221"/>
      <c r="D1" s="221"/>
      <c r="E1" s="221"/>
      <c r="F1" s="221"/>
      <c r="G1" s="221"/>
      <c r="H1" s="221"/>
      <c r="I1" s="221"/>
      <c r="J1" s="221"/>
      <c r="K1" s="221"/>
      <c r="L1" s="221"/>
      <c r="M1" s="221"/>
      <c r="N1" s="222"/>
      <c r="O1" s="222"/>
      <c r="P1" s="222"/>
      <c r="Q1" s="222"/>
      <c r="R1" s="222"/>
      <c r="S1" s="222"/>
      <c r="T1" s="222"/>
      <c r="U1" s="222"/>
      <c r="V1" s="222"/>
      <c r="W1" s="222"/>
      <c r="X1" s="222"/>
      <c r="Y1" s="222"/>
      <c r="Z1" s="222"/>
      <c r="AA1" s="222"/>
      <c r="AB1" s="222"/>
      <c r="AC1" s="222"/>
      <c r="AD1" s="222"/>
      <c r="AE1" s="222"/>
      <c r="AF1" s="222"/>
      <c r="AG1" s="222"/>
      <c r="AH1" s="222"/>
      <c r="AI1" s="222"/>
      <c r="AJ1" s="222"/>
      <c r="AK1" s="222"/>
      <c r="AL1" s="222"/>
      <c r="AM1" s="222"/>
      <c r="AN1" s="222"/>
      <c r="AO1" s="222"/>
      <c r="AP1" s="222"/>
      <c r="AQ1" s="222"/>
      <c r="AR1" s="222"/>
      <c r="AS1" s="222"/>
      <c r="AT1" s="222"/>
      <c r="AU1" s="222"/>
      <c r="AV1" s="222"/>
      <c r="AW1" s="222"/>
      <c r="AX1" s="222"/>
      <c r="AY1" s="222"/>
      <c r="AZ1" s="222"/>
      <c r="BA1" s="222"/>
      <c r="BB1" s="222"/>
      <c r="BC1" s="222"/>
      <c r="BD1" s="222"/>
      <c r="BE1" s="222"/>
      <c r="BF1" s="222"/>
      <c r="BG1" s="222"/>
      <c r="BH1" s="222"/>
      <c r="BI1" s="222"/>
      <c r="BJ1" s="222"/>
      <c r="BK1" s="222"/>
      <c r="BL1" s="222"/>
      <c r="BM1" s="222"/>
      <c r="BN1" s="222"/>
      <c r="BO1" s="222"/>
      <c r="BP1" s="222"/>
      <c r="BQ1" s="222"/>
      <c r="BR1" s="222"/>
      <c r="BS1" s="222"/>
      <c r="BT1" s="222"/>
      <c r="BU1" s="222"/>
      <c r="BV1" s="222"/>
      <c r="BW1" s="222"/>
      <c r="BX1" s="222"/>
      <c r="BY1" s="222"/>
      <c r="BZ1" s="222"/>
      <c r="CA1" s="222"/>
      <c r="CB1" s="222"/>
      <c r="CC1" s="222"/>
      <c r="CD1" s="222"/>
      <c r="CE1" s="222"/>
      <c r="CF1" s="222"/>
      <c r="CG1" s="222"/>
      <c r="CH1" s="222"/>
      <c r="CI1" s="222"/>
      <c r="CJ1" s="222"/>
      <c r="CK1" s="222"/>
      <c r="CL1" s="222"/>
      <c r="CM1" s="222"/>
      <c r="CN1" s="222"/>
      <c r="CO1" s="222"/>
      <c r="CP1" s="222"/>
      <c r="CQ1" s="222"/>
      <c r="CR1" s="222"/>
      <c r="CS1" s="222"/>
      <c r="CT1" s="222"/>
      <c r="CU1" s="222"/>
      <c r="CV1" s="222"/>
      <c r="CW1" s="222"/>
      <c r="CX1" s="222"/>
      <c r="CY1" s="222"/>
      <c r="CZ1" s="222"/>
      <c r="DA1" s="222"/>
      <c r="DB1" s="222"/>
      <c r="DC1" s="222"/>
      <c r="DD1" s="222"/>
      <c r="DE1" s="222"/>
      <c r="DF1" s="222"/>
      <c r="DG1" s="222"/>
      <c r="DH1" s="222"/>
      <c r="DI1" s="222"/>
      <c r="DJ1" s="222"/>
      <c r="DK1" s="222"/>
      <c r="DL1" s="222"/>
      <c r="DM1" s="222"/>
      <c r="DN1" s="222"/>
      <c r="DO1" s="222"/>
      <c r="DP1" s="222"/>
      <c r="DQ1" s="223"/>
      <c r="DR1" s="223"/>
      <c r="DS1" s="223"/>
      <c r="DT1" s="223"/>
      <c r="DU1" s="223"/>
      <c r="DV1" s="223"/>
      <c r="DW1" s="223"/>
      <c r="DX1" s="223"/>
      <c r="DY1" s="223"/>
      <c r="DZ1" s="223"/>
      <c r="EA1" s="224"/>
    </row>
    <row r="2" spans="1:131" ht="26.25" customHeight="1" thickBot="1" x14ac:dyDescent="0.2">
      <c r="A2" s="722" t="s">
        <v>367</v>
      </c>
      <c r="B2" s="722"/>
      <c r="C2" s="722"/>
      <c r="D2" s="722"/>
      <c r="E2" s="722"/>
      <c r="F2" s="722"/>
      <c r="G2" s="722"/>
      <c r="H2" s="722"/>
      <c r="I2" s="722"/>
      <c r="J2" s="722"/>
      <c r="K2" s="722"/>
      <c r="L2" s="722"/>
      <c r="M2" s="722"/>
      <c r="N2" s="722"/>
      <c r="O2" s="722"/>
      <c r="P2" s="722"/>
      <c r="Q2" s="722"/>
      <c r="R2" s="722"/>
      <c r="S2" s="722"/>
      <c r="T2" s="722"/>
      <c r="U2" s="722"/>
      <c r="V2" s="722"/>
      <c r="W2" s="722"/>
      <c r="X2" s="722"/>
      <c r="Y2" s="722"/>
      <c r="Z2" s="722"/>
      <c r="AA2" s="722"/>
      <c r="AB2" s="722"/>
      <c r="AC2" s="722"/>
      <c r="AD2" s="722"/>
      <c r="AE2" s="722"/>
      <c r="AF2" s="722"/>
      <c r="AG2" s="722"/>
      <c r="AH2" s="722"/>
      <c r="AI2" s="722"/>
      <c r="AJ2" s="722"/>
      <c r="AK2" s="722"/>
      <c r="AL2" s="722"/>
      <c r="AM2" s="722"/>
      <c r="AN2" s="722"/>
      <c r="AO2" s="722"/>
      <c r="AP2" s="722"/>
      <c r="AQ2" s="722"/>
      <c r="AR2" s="722"/>
      <c r="AS2" s="722"/>
      <c r="AT2" s="722"/>
      <c r="AU2" s="722"/>
      <c r="AV2" s="722"/>
      <c r="AW2" s="722"/>
      <c r="AX2" s="722"/>
      <c r="AY2" s="722"/>
      <c r="AZ2" s="722"/>
      <c r="BA2" s="722"/>
      <c r="BB2" s="722"/>
      <c r="BC2" s="722"/>
      <c r="BD2" s="722"/>
      <c r="BE2" s="722"/>
      <c r="BF2" s="722"/>
      <c r="BG2" s="722"/>
      <c r="BH2" s="722"/>
      <c r="BI2" s="722"/>
      <c r="BJ2" s="222"/>
      <c r="BK2" s="222"/>
      <c r="BL2" s="222"/>
      <c r="BM2" s="222"/>
      <c r="BN2" s="222"/>
      <c r="BO2" s="222"/>
      <c r="BP2" s="222"/>
      <c r="BQ2" s="222"/>
      <c r="BR2" s="222"/>
      <c r="BS2" s="222"/>
      <c r="BT2" s="222"/>
      <c r="BU2" s="222"/>
      <c r="BV2" s="222"/>
      <c r="BW2" s="222"/>
      <c r="BX2" s="222"/>
      <c r="BY2" s="222"/>
      <c r="BZ2" s="222"/>
      <c r="CA2" s="222"/>
      <c r="CB2" s="222"/>
      <c r="CC2" s="222"/>
      <c r="CD2" s="222"/>
      <c r="CE2" s="222"/>
      <c r="CF2" s="222"/>
      <c r="CG2" s="222"/>
      <c r="CH2" s="222"/>
      <c r="CI2" s="222"/>
      <c r="CJ2" s="222"/>
      <c r="CK2" s="222"/>
      <c r="CL2" s="222"/>
      <c r="CM2" s="222"/>
      <c r="CN2" s="222"/>
      <c r="CO2" s="222"/>
      <c r="CP2" s="222"/>
      <c r="CQ2" s="222"/>
      <c r="CR2" s="222"/>
      <c r="CS2" s="222"/>
      <c r="CT2" s="222"/>
      <c r="CU2" s="222"/>
      <c r="CV2" s="222"/>
      <c r="CW2" s="222"/>
      <c r="CX2" s="222"/>
      <c r="CY2" s="222"/>
      <c r="CZ2" s="222"/>
      <c r="DA2" s="222"/>
      <c r="DB2" s="222"/>
      <c r="DC2" s="222"/>
      <c r="DD2" s="222"/>
      <c r="DE2" s="222"/>
      <c r="DF2" s="222"/>
      <c r="DG2" s="222"/>
      <c r="DH2" s="222"/>
      <c r="DI2" s="222"/>
      <c r="DJ2" s="723" t="s">
        <v>368</v>
      </c>
      <c r="DK2" s="724"/>
      <c r="DL2" s="724"/>
      <c r="DM2" s="724"/>
      <c r="DN2" s="724"/>
      <c r="DO2" s="725"/>
      <c r="DP2" s="222"/>
      <c r="DQ2" s="723" t="s">
        <v>369</v>
      </c>
      <c r="DR2" s="724"/>
      <c r="DS2" s="724"/>
      <c r="DT2" s="724"/>
      <c r="DU2" s="724"/>
      <c r="DV2" s="724"/>
      <c r="DW2" s="724"/>
      <c r="DX2" s="724"/>
      <c r="DY2" s="724"/>
      <c r="DZ2" s="725"/>
      <c r="EA2" s="224"/>
    </row>
    <row r="3" spans="1:131" ht="11.25" customHeight="1" x14ac:dyDescent="0.15">
      <c r="A3" s="222"/>
      <c r="B3" s="222"/>
      <c r="C3" s="222"/>
      <c r="D3" s="222"/>
      <c r="E3" s="222"/>
      <c r="F3" s="222"/>
      <c r="G3" s="222"/>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c r="AL3" s="222"/>
      <c r="AM3" s="222"/>
      <c r="AN3" s="222"/>
      <c r="AO3" s="222"/>
      <c r="AP3" s="222"/>
      <c r="AQ3" s="222"/>
      <c r="AR3" s="222"/>
      <c r="AS3" s="222"/>
      <c r="AT3" s="222"/>
      <c r="AU3" s="222"/>
      <c r="AV3" s="222"/>
      <c r="AW3" s="222"/>
      <c r="AX3" s="222"/>
      <c r="AY3" s="222"/>
      <c r="AZ3" s="222"/>
      <c r="BA3" s="222"/>
      <c r="BB3" s="222"/>
      <c r="BC3" s="222"/>
      <c r="BD3" s="222"/>
      <c r="BE3" s="222"/>
      <c r="BF3" s="222"/>
      <c r="BG3" s="222"/>
      <c r="BH3" s="222"/>
      <c r="BI3" s="222"/>
      <c r="BJ3" s="222"/>
      <c r="BK3" s="222"/>
      <c r="BL3" s="222"/>
      <c r="BM3" s="222"/>
      <c r="BN3" s="222"/>
      <c r="BO3" s="222"/>
      <c r="BP3" s="222"/>
      <c r="BQ3" s="222"/>
      <c r="BR3" s="222"/>
      <c r="BS3" s="222"/>
      <c r="BT3" s="222"/>
      <c r="BU3" s="222"/>
      <c r="BV3" s="222"/>
      <c r="BW3" s="222"/>
      <c r="BX3" s="222"/>
      <c r="BY3" s="222"/>
      <c r="BZ3" s="222"/>
      <c r="CA3" s="222"/>
      <c r="CB3" s="222"/>
      <c r="CC3" s="222"/>
      <c r="CD3" s="222"/>
      <c r="CE3" s="222"/>
      <c r="CF3" s="222"/>
      <c r="CG3" s="222"/>
      <c r="CH3" s="222"/>
      <c r="CI3" s="222"/>
      <c r="CJ3" s="222"/>
      <c r="CK3" s="222"/>
      <c r="CL3" s="222"/>
      <c r="CM3" s="222"/>
      <c r="CN3" s="222"/>
      <c r="CO3" s="222"/>
      <c r="CP3" s="222"/>
      <c r="CQ3" s="222"/>
      <c r="CR3" s="222"/>
      <c r="CS3" s="222"/>
      <c r="CT3" s="222"/>
      <c r="CU3" s="222"/>
      <c r="CV3" s="222"/>
      <c r="CW3" s="222"/>
      <c r="CX3" s="222"/>
      <c r="CY3" s="222"/>
      <c r="CZ3" s="222"/>
      <c r="DA3" s="222"/>
      <c r="DB3" s="222"/>
      <c r="DC3" s="222"/>
      <c r="DD3" s="222"/>
      <c r="DE3" s="222"/>
      <c r="DF3" s="222"/>
      <c r="DG3" s="222"/>
      <c r="DH3" s="222"/>
      <c r="DI3" s="222"/>
      <c r="DJ3" s="222"/>
      <c r="DK3" s="222"/>
      <c r="DL3" s="222"/>
      <c r="DM3" s="222"/>
      <c r="DN3" s="222"/>
      <c r="DO3" s="222"/>
      <c r="DP3" s="222"/>
      <c r="DQ3" s="222"/>
      <c r="DR3" s="222"/>
      <c r="DS3" s="222"/>
      <c r="DT3" s="222"/>
      <c r="DU3" s="222"/>
      <c r="DV3" s="222"/>
      <c r="DW3" s="222"/>
      <c r="DX3" s="222"/>
      <c r="DY3" s="222"/>
      <c r="DZ3" s="222"/>
      <c r="EA3" s="224"/>
    </row>
    <row r="4" spans="1:131" s="230" customFormat="1" ht="26.25" customHeight="1" thickBot="1" x14ac:dyDescent="0.2">
      <c r="A4" s="726" t="s">
        <v>370</v>
      </c>
      <c r="B4" s="726"/>
      <c r="C4" s="726"/>
      <c r="D4" s="726"/>
      <c r="E4" s="726"/>
      <c r="F4" s="726"/>
      <c r="G4" s="726"/>
      <c r="H4" s="726"/>
      <c r="I4" s="726"/>
      <c r="J4" s="726"/>
      <c r="K4" s="726"/>
      <c r="L4" s="726"/>
      <c r="M4" s="726"/>
      <c r="N4" s="726"/>
      <c r="O4" s="726"/>
      <c r="P4" s="726"/>
      <c r="Q4" s="726"/>
      <c r="R4" s="726"/>
      <c r="S4" s="726"/>
      <c r="T4" s="726"/>
      <c r="U4" s="726"/>
      <c r="V4" s="726"/>
      <c r="W4" s="726"/>
      <c r="X4" s="726"/>
      <c r="Y4" s="726"/>
      <c r="Z4" s="726"/>
      <c r="AA4" s="726"/>
      <c r="AB4" s="726"/>
      <c r="AC4" s="726"/>
      <c r="AD4" s="726"/>
      <c r="AE4" s="726"/>
      <c r="AF4" s="726"/>
      <c r="AG4" s="726"/>
      <c r="AH4" s="726"/>
      <c r="AI4" s="726"/>
      <c r="AJ4" s="726"/>
      <c r="AK4" s="726"/>
      <c r="AL4" s="726"/>
      <c r="AM4" s="726"/>
      <c r="AN4" s="726"/>
      <c r="AO4" s="726"/>
      <c r="AP4" s="726"/>
      <c r="AQ4" s="726"/>
      <c r="AR4" s="726"/>
      <c r="AS4" s="726"/>
      <c r="AT4" s="726"/>
      <c r="AU4" s="726"/>
      <c r="AV4" s="726"/>
      <c r="AW4" s="726"/>
      <c r="AX4" s="726"/>
      <c r="AY4" s="726"/>
      <c r="AZ4" s="226"/>
      <c r="BA4" s="226"/>
      <c r="BB4" s="226"/>
      <c r="BC4" s="226"/>
      <c r="BD4" s="226"/>
      <c r="BE4" s="227"/>
      <c r="BF4" s="227"/>
      <c r="BG4" s="227"/>
      <c r="BH4" s="227"/>
      <c r="BI4" s="227"/>
      <c r="BJ4" s="227"/>
      <c r="BK4" s="227"/>
      <c r="BL4" s="227"/>
      <c r="BM4" s="227"/>
      <c r="BN4" s="227"/>
      <c r="BO4" s="227"/>
      <c r="BP4" s="227"/>
      <c r="BQ4" s="727" t="s">
        <v>371</v>
      </c>
      <c r="BR4" s="727"/>
      <c r="BS4" s="727"/>
      <c r="BT4" s="727"/>
      <c r="BU4" s="727"/>
      <c r="BV4" s="727"/>
      <c r="BW4" s="727"/>
      <c r="BX4" s="727"/>
      <c r="BY4" s="727"/>
      <c r="BZ4" s="727"/>
      <c r="CA4" s="727"/>
      <c r="CB4" s="727"/>
      <c r="CC4" s="727"/>
      <c r="CD4" s="727"/>
      <c r="CE4" s="727"/>
      <c r="CF4" s="727"/>
      <c r="CG4" s="727"/>
      <c r="CH4" s="727"/>
      <c r="CI4" s="727"/>
      <c r="CJ4" s="727"/>
      <c r="CK4" s="727"/>
      <c r="CL4" s="727"/>
      <c r="CM4" s="727"/>
      <c r="CN4" s="727"/>
      <c r="CO4" s="727"/>
      <c r="CP4" s="727"/>
      <c r="CQ4" s="727"/>
      <c r="CR4" s="727"/>
      <c r="CS4" s="727"/>
      <c r="CT4" s="727"/>
      <c r="CU4" s="727"/>
      <c r="CV4" s="727"/>
      <c r="CW4" s="727"/>
      <c r="CX4" s="727"/>
      <c r="CY4" s="727"/>
      <c r="CZ4" s="727"/>
      <c r="DA4" s="727"/>
      <c r="DB4" s="727"/>
      <c r="DC4" s="727"/>
      <c r="DD4" s="727"/>
      <c r="DE4" s="727"/>
      <c r="DF4" s="727"/>
      <c r="DG4" s="727"/>
      <c r="DH4" s="727"/>
      <c r="DI4" s="727"/>
      <c r="DJ4" s="727"/>
      <c r="DK4" s="727"/>
      <c r="DL4" s="727"/>
      <c r="DM4" s="727"/>
      <c r="DN4" s="727"/>
      <c r="DO4" s="727"/>
      <c r="DP4" s="727"/>
      <c r="DQ4" s="727"/>
      <c r="DR4" s="727"/>
      <c r="DS4" s="727"/>
      <c r="DT4" s="727"/>
      <c r="DU4" s="727"/>
      <c r="DV4" s="727"/>
      <c r="DW4" s="727"/>
      <c r="DX4" s="727"/>
      <c r="DY4" s="727"/>
      <c r="DZ4" s="727"/>
      <c r="EA4" s="229"/>
    </row>
    <row r="5" spans="1:131" s="230" customFormat="1" ht="26.25" customHeight="1" x14ac:dyDescent="0.15">
      <c r="A5" s="716" t="s">
        <v>372</v>
      </c>
      <c r="B5" s="717"/>
      <c r="C5" s="717"/>
      <c r="D5" s="717"/>
      <c r="E5" s="717"/>
      <c r="F5" s="717"/>
      <c r="G5" s="717"/>
      <c r="H5" s="717"/>
      <c r="I5" s="717"/>
      <c r="J5" s="717"/>
      <c r="K5" s="717"/>
      <c r="L5" s="717"/>
      <c r="M5" s="717"/>
      <c r="N5" s="717"/>
      <c r="O5" s="717"/>
      <c r="P5" s="718"/>
      <c r="Q5" s="712" t="s">
        <v>373</v>
      </c>
      <c r="R5" s="708"/>
      <c r="S5" s="708"/>
      <c r="T5" s="708"/>
      <c r="U5" s="709"/>
      <c r="V5" s="712" t="s">
        <v>374</v>
      </c>
      <c r="W5" s="708"/>
      <c r="X5" s="708"/>
      <c r="Y5" s="708"/>
      <c r="Z5" s="709"/>
      <c r="AA5" s="712" t="s">
        <v>375</v>
      </c>
      <c r="AB5" s="708"/>
      <c r="AC5" s="708"/>
      <c r="AD5" s="708"/>
      <c r="AE5" s="708"/>
      <c r="AF5" s="728" t="s">
        <v>376</v>
      </c>
      <c r="AG5" s="708"/>
      <c r="AH5" s="708"/>
      <c r="AI5" s="708"/>
      <c r="AJ5" s="714"/>
      <c r="AK5" s="708" t="s">
        <v>377</v>
      </c>
      <c r="AL5" s="708"/>
      <c r="AM5" s="708"/>
      <c r="AN5" s="708"/>
      <c r="AO5" s="709"/>
      <c r="AP5" s="712" t="s">
        <v>378</v>
      </c>
      <c r="AQ5" s="708"/>
      <c r="AR5" s="708"/>
      <c r="AS5" s="708"/>
      <c r="AT5" s="709"/>
      <c r="AU5" s="712" t="s">
        <v>379</v>
      </c>
      <c r="AV5" s="708"/>
      <c r="AW5" s="708"/>
      <c r="AX5" s="708"/>
      <c r="AY5" s="714"/>
      <c r="AZ5" s="226"/>
      <c r="BA5" s="226"/>
      <c r="BB5" s="226"/>
      <c r="BC5" s="226"/>
      <c r="BD5" s="226"/>
      <c r="BE5" s="227"/>
      <c r="BF5" s="227"/>
      <c r="BG5" s="227"/>
      <c r="BH5" s="227"/>
      <c r="BI5" s="227"/>
      <c r="BJ5" s="227"/>
      <c r="BK5" s="227"/>
      <c r="BL5" s="227"/>
      <c r="BM5" s="227"/>
      <c r="BN5" s="227"/>
      <c r="BO5" s="227"/>
      <c r="BP5" s="227"/>
      <c r="BQ5" s="716" t="s">
        <v>380</v>
      </c>
      <c r="BR5" s="717"/>
      <c r="BS5" s="717"/>
      <c r="BT5" s="717"/>
      <c r="BU5" s="717"/>
      <c r="BV5" s="717"/>
      <c r="BW5" s="717"/>
      <c r="BX5" s="717"/>
      <c r="BY5" s="717"/>
      <c r="BZ5" s="717"/>
      <c r="CA5" s="717"/>
      <c r="CB5" s="717"/>
      <c r="CC5" s="717"/>
      <c r="CD5" s="717"/>
      <c r="CE5" s="717"/>
      <c r="CF5" s="717"/>
      <c r="CG5" s="718"/>
      <c r="CH5" s="712" t="s">
        <v>381</v>
      </c>
      <c r="CI5" s="708"/>
      <c r="CJ5" s="708"/>
      <c r="CK5" s="708"/>
      <c r="CL5" s="709"/>
      <c r="CM5" s="712" t="s">
        <v>382</v>
      </c>
      <c r="CN5" s="708"/>
      <c r="CO5" s="708"/>
      <c r="CP5" s="708"/>
      <c r="CQ5" s="709"/>
      <c r="CR5" s="712" t="s">
        <v>383</v>
      </c>
      <c r="CS5" s="708"/>
      <c r="CT5" s="708"/>
      <c r="CU5" s="708"/>
      <c r="CV5" s="709"/>
      <c r="CW5" s="712" t="s">
        <v>384</v>
      </c>
      <c r="CX5" s="708"/>
      <c r="CY5" s="708"/>
      <c r="CZ5" s="708"/>
      <c r="DA5" s="709"/>
      <c r="DB5" s="712" t="s">
        <v>385</v>
      </c>
      <c r="DC5" s="708"/>
      <c r="DD5" s="708"/>
      <c r="DE5" s="708"/>
      <c r="DF5" s="709"/>
      <c r="DG5" s="761" t="s">
        <v>386</v>
      </c>
      <c r="DH5" s="762"/>
      <c r="DI5" s="762"/>
      <c r="DJ5" s="762"/>
      <c r="DK5" s="763"/>
      <c r="DL5" s="761" t="s">
        <v>387</v>
      </c>
      <c r="DM5" s="762"/>
      <c r="DN5" s="762"/>
      <c r="DO5" s="762"/>
      <c r="DP5" s="763"/>
      <c r="DQ5" s="712" t="s">
        <v>388</v>
      </c>
      <c r="DR5" s="708"/>
      <c r="DS5" s="708"/>
      <c r="DT5" s="708"/>
      <c r="DU5" s="709"/>
      <c r="DV5" s="712" t="s">
        <v>379</v>
      </c>
      <c r="DW5" s="708"/>
      <c r="DX5" s="708"/>
      <c r="DY5" s="708"/>
      <c r="DZ5" s="714"/>
      <c r="EA5" s="229"/>
    </row>
    <row r="6" spans="1:131" s="230" customFormat="1" ht="26.25" customHeight="1" thickBot="1" x14ac:dyDescent="0.2">
      <c r="A6" s="719"/>
      <c r="B6" s="720"/>
      <c r="C6" s="720"/>
      <c r="D6" s="720"/>
      <c r="E6" s="720"/>
      <c r="F6" s="720"/>
      <c r="G6" s="720"/>
      <c r="H6" s="720"/>
      <c r="I6" s="720"/>
      <c r="J6" s="720"/>
      <c r="K6" s="720"/>
      <c r="L6" s="720"/>
      <c r="M6" s="720"/>
      <c r="N6" s="720"/>
      <c r="O6" s="720"/>
      <c r="P6" s="721"/>
      <c r="Q6" s="713"/>
      <c r="R6" s="710"/>
      <c r="S6" s="710"/>
      <c r="T6" s="710"/>
      <c r="U6" s="711"/>
      <c r="V6" s="713"/>
      <c r="W6" s="710"/>
      <c r="X6" s="710"/>
      <c r="Y6" s="710"/>
      <c r="Z6" s="711"/>
      <c r="AA6" s="713"/>
      <c r="AB6" s="710"/>
      <c r="AC6" s="710"/>
      <c r="AD6" s="710"/>
      <c r="AE6" s="710"/>
      <c r="AF6" s="729"/>
      <c r="AG6" s="710"/>
      <c r="AH6" s="710"/>
      <c r="AI6" s="710"/>
      <c r="AJ6" s="715"/>
      <c r="AK6" s="710"/>
      <c r="AL6" s="710"/>
      <c r="AM6" s="710"/>
      <c r="AN6" s="710"/>
      <c r="AO6" s="711"/>
      <c r="AP6" s="713"/>
      <c r="AQ6" s="710"/>
      <c r="AR6" s="710"/>
      <c r="AS6" s="710"/>
      <c r="AT6" s="711"/>
      <c r="AU6" s="713"/>
      <c r="AV6" s="710"/>
      <c r="AW6" s="710"/>
      <c r="AX6" s="710"/>
      <c r="AY6" s="715"/>
      <c r="AZ6" s="226"/>
      <c r="BA6" s="226"/>
      <c r="BB6" s="226"/>
      <c r="BC6" s="226"/>
      <c r="BD6" s="226"/>
      <c r="BE6" s="227"/>
      <c r="BF6" s="227"/>
      <c r="BG6" s="227"/>
      <c r="BH6" s="227"/>
      <c r="BI6" s="227"/>
      <c r="BJ6" s="227"/>
      <c r="BK6" s="227"/>
      <c r="BL6" s="227"/>
      <c r="BM6" s="227"/>
      <c r="BN6" s="227"/>
      <c r="BO6" s="227"/>
      <c r="BP6" s="227"/>
      <c r="BQ6" s="719"/>
      <c r="BR6" s="720"/>
      <c r="BS6" s="720"/>
      <c r="BT6" s="720"/>
      <c r="BU6" s="720"/>
      <c r="BV6" s="720"/>
      <c r="BW6" s="720"/>
      <c r="BX6" s="720"/>
      <c r="BY6" s="720"/>
      <c r="BZ6" s="720"/>
      <c r="CA6" s="720"/>
      <c r="CB6" s="720"/>
      <c r="CC6" s="720"/>
      <c r="CD6" s="720"/>
      <c r="CE6" s="720"/>
      <c r="CF6" s="720"/>
      <c r="CG6" s="721"/>
      <c r="CH6" s="713"/>
      <c r="CI6" s="710"/>
      <c r="CJ6" s="710"/>
      <c r="CK6" s="710"/>
      <c r="CL6" s="711"/>
      <c r="CM6" s="713"/>
      <c r="CN6" s="710"/>
      <c r="CO6" s="710"/>
      <c r="CP6" s="710"/>
      <c r="CQ6" s="711"/>
      <c r="CR6" s="713"/>
      <c r="CS6" s="710"/>
      <c r="CT6" s="710"/>
      <c r="CU6" s="710"/>
      <c r="CV6" s="711"/>
      <c r="CW6" s="713"/>
      <c r="CX6" s="710"/>
      <c r="CY6" s="710"/>
      <c r="CZ6" s="710"/>
      <c r="DA6" s="711"/>
      <c r="DB6" s="713"/>
      <c r="DC6" s="710"/>
      <c r="DD6" s="710"/>
      <c r="DE6" s="710"/>
      <c r="DF6" s="711"/>
      <c r="DG6" s="764"/>
      <c r="DH6" s="765"/>
      <c r="DI6" s="765"/>
      <c r="DJ6" s="765"/>
      <c r="DK6" s="766"/>
      <c r="DL6" s="764"/>
      <c r="DM6" s="765"/>
      <c r="DN6" s="765"/>
      <c r="DO6" s="765"/>
      <c r="DP6" s="766"/>
      <c r="DQ6" s="713"/>
      <c r="DR6" s="710"/>
      <c r="DS6" s="710"/>
      <c r="DT6" s="710"/>
      <c r="DU6" s="711"/>
      <c r="DV6" s="713"/>
      <c r="DW6" s="710"/>
      <c r="DX6" s="710"/>
      <c r="DY6" s="710"/>
      <c r="DZ6" s="715"/>
      <c r="EA6" s="229"/>
    </row>
    <row r="7" spans="1:131" s="230" customFormat="1" ht="26.25" customHeight="1" thickTop="1" x14ac:dyDescent="0.15">
      <c r="A7" s="231">
        <v>1</v>
      </c>
      <c r="B7" s="747" t="s">
        <v>389</v>
      </c>
      <c r="C7" s="748"/>
      <c r="D7" s="748"/>
      <c r="E7" s="748"/>
      <c r="F7" s="748"/>
      <c r="G7" s="748"/>
      <c r="H7" s="748"/>
      <c r="I7" s="748"/>
      <c r="J7" s="748"/>
      <c r="K7" s="748"/>
      <c r="L7" s="748"/>
      <c r="M7" s="748"/>
      <c r="N7" s="748"/>
      <c r="O7" s="748"/>
      <c r="P7" s="749"/>
      <c r="Q7" s="750">
        <v>2710</v>
      </c>
      <c r="R7" s="751"/>
      <c r="S7" s="751"/>
      <c r="T7" s="751"/>
      <c r="U7" s="751"/>
      <c r="V7" s="751">
        <v>2619</v>
      </c>
      <c r="W7" s="751"/>
      <c r="X7" s="751"/>
      <c r="Y7" s="751"/>
      <c r="Z7" s="751"/>
      <c r="AA7" s="751">
        <v>90</v>
      </c>
      <c r="AB7" s="751"/>
      <c r="AC7" s="751"/>
      <c r="AD7" s="751"/>
      <c r="AE7" s="752"/>
      <c r="AF7" s="753">
        <v>82</v>
      </c>
      <c r="AG7" s="754"/>
      <c r="AH7" s="754"/>
      <c r="AI7" s="754"/>
      <c r="AJ7" s="755"/>
      <c r="AK7" s="756" t="s">
        <v>580</v>
      </c>
      <c r="AL7" s="757"/>
      <c r="AM7" s="757"/>
      <c r="AN7" s="757"/>
      <c r="AO7" s="757"/>
      <c r="AP7" s="757">
        <v>2429</v>
      </c>
      <c r="AQ7" s="757"/>
      <c r="AR7" s="757"/>
      <c r="AS7" s="757"/>
      <c r="AT7" s="757"/>
      <c r="AU7" s="758"/>
      <c r="AV7" s="758"/>
      <c r="AW7" s="758"/>
      <c r="AX7" s="758"/>
      <c r="AY7" s="759"/>
      <c r="AZ7" s="226"/>
      <c r="BA7" s="226"/>
      <c r="BB7" s="226"/>
      <c r="BC7" s="226"/>
      <c r="BD7" s="226"/>
      <c r="BE7" s="227"/>
      <c r="BF7" s="227"/>
      <c r="BG7" s="227"/>
      <c r="BH7" s="227"/>
      <c r="BI7" s="227"/>
      <c r="BJ7" s="227"/>
      <c r="BK7" s="227"/>
      <c r="BL7" s="227"/>
      <c r="BM7" s="227"/>
      <c r="BN7" s="227"/>
      <c r="BO7" s="227"/>
      <c r="BP7" s="227"/>
      <c r="BQ7" s="231">
        <v>1</v>
      </c>
      <c r="BR7" s="232"/>
      <c r="BS7" s="733" t="s">
        <v>588</v>
      </c>
      <c r="BT7" s="734"/>
      <c r="BU7" s="734"/>
      <c r="BV7" s="734"/>
      <c r="BW7" s="734"/>
      <c r="BX7" s="734"/>
      <c r="BY7" s="734"/>
      <c r="BZ7" s="734"/>
      <c r="CA7" s="734"/>
      <c r="CB7" s="734"/>
      <c r="CC7" s="734"/>
      <c r="CD7" s="734"/>
      <c r="CE7" s="734"/>
      <c r="CF7" s="734"/>
      <c r="CG7" s="760"/>
      <c r="CH7" s="730">
        <v>28</v>
      </c>
      <c r="CI7" s="731"/>
      <c r="CJ7" s="731"/>
      <c r="CK7" s="731"/>
      <c r="CL7" s="732"/>
      <c r="CM7" s="730">
        <v>41</v>
      </c>
      <c r="CN7" s="731"/>
      <c r="CO7" s="731"/>
      <c r="CP7" s="731"/>
      <c r="CQ7" s="732"/>
      <c r="CR7" s="730">
        <v>31</v>
      </c>
      <c r="CS7" s="731"/>
      <c r="CT7" s="731"/>
      <c r="CU7" s="731"/>
      <c r="CV7" s="732"/>
      <c r="CW7" s="730">
        <v>12</v>
      </c>
      <c r="CX7" s="731"/>
      <c r="CY7" s="731"/>
      <c r="CZ7" s="731"/>
      <c r="DA7" s="732"/>
      <c r="DB7" s="730" t="s">
        <v>580</v>
      </c>
      <c r="DC7" s="731"/>
      <c r="DD7" s="731"/>
      <c r="DE7" s="731"/>
      <c r="DF7" s="732"/>
      <c r="DG7" s="730" t="s">
        <v>580</v>
      </c>
      <c r="DH7" s="731"/>
      <c r="DI7" s="731"/>
      <c r="DJ7" s="731"/>
      <c r="DK7" s="732"/>
      <c r="DL7" s="730" t="s">
        <v>580</v>
      </c>
      <c r="DM7" s="731"/>
      <c r="DN7" s="731"/>
      <c r="DO7" s="731"/>
      <c r="DP7" s="732"/>
      <c r="DQ7" s="730" t="s">
        <v>580</v>
      </c>
      <c r="DR7" s="731"/>
      <c r="DS7" s="731"/>
      <c r="DT7" s="731"/>
      <c r="DU7" s="732"/>
      <c r="DV7" s="733"/>
      <c r="DW7" s="734"/>
      <c r="DX7" s="734"/>
      <c r="DY7" s="734"/>
      <c r="DZ7" s="735"/>
      <c r="EA7" s="229"/>
    </row>
    <row r="8" spans="1:131" s="230" customFormat="1" ht="26.25" customHeight="1" x14ac:dyDescent="0.15">
      <c r="A8" s="233">
        <v>2</v>
      </c>
      <c r="B8" s="736" t="s">
        <v>390</v>
      </c>
      <c r="C8" s="737"/>
      <c r="D8" s="737"/>
      <c r="E8" s="737"/>
      <c r="F8" s="737"/>
      <c r="G8" s="737"/>
      <c r="H8" s="737"/>
      <c r="I8" s="737"/>
      <c r="J8" s="737"/>
      <c r="K8" s="737"/>
      <c r="L8" s="737"/>
      <c r="M8" s="737"/>
      <c r="N8" s="737"/>
      <c r="O8" s="737"/>
      <c r="P8" s="738"/>
      <c r="Q8" s="739">
        <v>28</v>
      </c>
      <c r="R8" s="740"/>
      <c r="S8" s="740"/>
      <c r="T8" s="740"/>
      <c r="U8" s="740"/>
      <c r="V8" s="740">
        <v>28</v>
      </c>
      <c r="W8" s="740"/>
      <c r="X8" s="740"/>
      <c r="Y8" s="740"/>
      <c r="Z8" s="740"/>
      <c r="AA8" s="740">
        <v>0</v>
      </c>
      <c r="AB8" s="740"/>
      <c r="AC8" s="740"/>
      <c r="AD8" s="740"/>
      <c r="AE8" s="741"/>
      <c r="AF8" s="742">
        <v>0</v>
      </c>
      <c r="AG8" s="743"/>
      <c r="AH8" s="743"/>
      <c r="AI8" s="743"/>
      <c r="AJ8" s="744"/>
      <c r="AK8" s="745">
        <v>24</v>
      </c>
      <c r="AL8" s="746"/>
      <c r="AM8" s="746"/>
      <c r="AN8" s="746"/>
      <c r="AO8" s="746"/>
      <c r="AP8" s="746" t="s">
        <v>580</v>
      </c>
      <c r="AQ8" s="746"/>
      <c r="AR8" s="746"/>
      <c r="AS8" s="746"/>
      <c r="AT8" s="746"/>
      <c r="AU8" s="767"/>
      <c r="AV8" s="767"/>
      <c r="AW8" s="767"/>
      <c r="AX8" s="767"/>
      <c r="AY8" s="768"/>
      <c r="AZ8" s="226"/>
      <c r="BA8" s="226"/>
      <c r="BB8" s="226"/>
      <c r="BC8" s="226"/>
      <c r="BD8" s="226"/>
      <c r="BE8" s="227"/>
      <c r="BF8" s="227"/>
      <c r="BG8" s="227"/>
      <c r="BH8" s="227"/>
      <c r="BI8" s="227"/>
      <c r="BJ8" s="227"/>
      <c r="BK8" s="227"/>
      <c r="BL8" s="227"/>
      <c r="BM8" s="227"/>
      <c r="BN8" s="227"/>
      <c r="BO8" s="227"/>
      <c r="BP8" s="227"/>
      <c r="BQ8" s="233">
        <v>2</v>
      </c>
      <c r="BR8" s="234"/>
      <c r="BS8" s="769"/>
      <c r="BT8" s="770"/>
      <c r="BU8" s="770"/>
      <c r="BV8" s="770"/>
      <c r="BW8" s="770"/>
      <c r="BX8" s="770"/>
      <c r="BY8" s="770"/>
      <c r="BZ8" s="770"/>
      <c r="CA8" s="770"/>
      <c r="CB8" s="770"/>
      <c r="CC8" s="770"/>
      <c r="CD8" s="770"/>
      <c r="CE8" s="770"/>
      <c r="CF8" s="770"/>
      <c r="CG8" s="771"/>
      <c r="CH8" s="772"/>
      <c r="CI8" s="773"/>
      <c r="CJ8" s="773"/>
      <c r="CK8" s="773"/>
      <c r="CL8" s="774"/>
      <c r="CM8" s="772"/>
      <c r="CN8" s="773"/>
      <c r="CO8" s="773"/>
      <c r="CP8" s="773"/>
      <c r="CQ8" s="774"/>
      <c r="CR8" s="772"/>
      <c r="CS8" s="773"/>
      <c r="CT8" s="773"/>
      <c r="CU8" s="773"/>
      <c r="CV8" s="774"/>
      <c r="CW8" s="772"/>
      <c r="CX8" s="773"/>
      <c r="CY8" s="773"/>
      <c r="CZ8" s="773"/>
      <c r="DA8" s="774"/>
      <c r="DB8" s="772"/>
      <c r="DC8" s="773"/>
      <c r="DD8" s="773"/>
      <c r="DE8" s="773"/>
      <c r="DF8" s="774"/>
      <c r="DG8" s="772"/>
      <c r="DH8" s="773"/>
      <c r="DI8" s="773"/>
      <c r="DJ8" s="773"/>
      <c r="DK8" s="774"/>
      <c r="DL8" s="772"/>
      <c r="DM8" s="773"/>
      <c r="DN8" s="773"/>
      <c r="DO8" s="773"/>
      <c r="DP8" s="774"/>
      <c r="DQ8" s="772"/>
      <c r="DR8" s="773"/>
      <c r="DS8" s="773"/>
      <c r="DT8" s="773"/>
      <c r="DU8" s="774"/>
      <c r="DV8" s="769"/>
      <c r="DW8" s="770"/>
      <c r="DX8" s="770"/>
      <c r="DY8" s="770"/>
      <c r="DZ8" s="775"/>
      <c r="EA8" s="229"/>
    </row>
    <row r="9" spans="1:131" s="230" customFormat="1" ht="26.25" customHeight="1" x14ac:dyDescent="0.15">
      <c r="A9" s="233">
        <v>3</v>
      </c>
      <c r="B9" s="736"/>
      <c r="C9" s="737"/>
      <c r="D9" s="737"/>
      <c r="E9" s="737"/>
      <c r="F9" s="737"/>
      <c r="G9" s="737"/>
      <c r="H9" s="737"/>
      <c r="I9" s="737"/>
      <c r="J9" s="737"/>
      <c r="K9" s="737"/>
      <c r="L9" s="737"/>
      <c r="M9" s="737"/>
      <c r="N9" s="737"/>
      <c r="O9" s="737"/>
      <c r="P9" s="738"/>
      <c r="Q9" s="739"/>
      <c r="R9" s="740"/>
      <c r="S9" s="740"/>
      <c r="T9" s="740"/>
      <c r="U9" s="740"/>
      <c r="V9" s="740"/>
      <c r="W9" s="740"/>
      <c r="X9" s="740"/>
      <c r="Y9" s="740"/>
      <c r="Z9" s="740"/>
      <c r="AA9" s="740"/>
      <c r="AB9" s="740"/>
      <c r="AC9" s="740"/>
      <c r="AD9" s="740"/>
      <c r="AE9" s="741"/>
      <c r="AF9" s="742"/>
      <c r="AG9" s="743"/>
      <c r="AH9" s="743"/>
      <c r="AI9" s="743"/>
      <c r="AJ9" s="744"/>
      <c r="AK9" s="745"/>
      <c r="AL9" s="746"/>
      <c r="AM9" s="746"/>
      <c r="AN9" s="746"/>
      <c r="AO9" s="746"/>
      <c r="AP9" s="746"/>
      <c r="AQ9" s="746"/>
      <c r="AR9" s="746"/>
      <c r="AS9" s="746"/>
      <c r="AT9" s="746"/>
      <c r="AU9" s="767"/>
      <c r="AV9" s="767"/>
      <c r="AW9" s="767"/>
      <c r="AX9" s="767"/>
      <c r="AY9" s="768"/>
      <c r="AZ9" s="226"/>
      <c r="BA9" s="226"/>
      <c r="BB9" s="226"/>
      <c r="BC9" s="226"/>
      <c r="BD9" s="226"/>
      <c r="BE9" s="227"/>
      <c r="BF9" s="227"/>
      <c r="BG9" s="227"/>
      <c r="BH9" s="227"/>
      <c r="BI9" s="227"/>
      <c r="BJ9" s="227"/>
      <c r="BK9" s="227"/>
      <c r="BL9" s="227"/>
      <c r="BM9" s="227"/>
      <c r="BN9" s="227"/>
      <c r="BO9" s="227"/>
      <c r="BP9" s="227"/>
      <c r="BQ9" s="233">
        <v>3</v>
      </c>
      <c r="BR9" s="234"/>
      <c r="BS9" s="769"/>
      <c r="BT9" s="770"/>
      <c r="BU9" s="770"/>
      <c r="BV9" s="770"/>
      <c r="BW9" s="770"/>
      <c r="BX9" s="770"/>
      <c r="BY9" s="770"/>
      <c r="BZ9" s="770"/>
      <c r="CA9" s="770"/>
      <c r="CB9" s="770"/>
      <c r="CC9" s="770"/>
      <c r="CD9" s="770"/>
      <c r="CE9" s="770"/>
      <c r="CF9" s="770"/>
      <c r="CG9" s="771"/>
      <c r="CH9" s="772"/>
      <c r="CI9" s="773"/>
      <c r="CJ9" s="773"/>
      <c r="CK9" s="773"/>
      <c r="CL9" s="774"/>
      <c r="CM9" s="772"/>
      <c r="CN9" s="773"/>
      <c r="CO9" s="773"/>
      <c r="CP9" s="773"/>
      <c r="CQ9" s="774"/>
      <c r="CR9" s="772"/>
      <c r="CS9" s="773"/>
      <c r="CT9" s="773"/>
      <c r="CU9" s="773"/>
      <c r="CV9" s="774"/>
      <c r="CW9" s="772"/>
      <c r="CX9" s="773"/>
      <c r="CY9" s="773"/>
      <c r="CZ9" s="773"/>
      <c r="DA9" s="774"/>
      <c r="DB9" s="772"/>
      <c r="DC9" s="773"/>
      <c r="DD9" s="773"/>
      <c r="DE9" s="773"/>
      <c r="DF9" s="774"/>
      <c r="DG9" s="772"/>
      <c r="DH9" s="773"/>
      <c r="DI9" s="773"/>
      <c r="DJ9" s="773"/>
      <c r="DK9" s="774"/>
      <c r="DL9" s="772"/>
      <c r="DM9" s="773"/>
      <c r="DN9" s="773"/>
      <c r="DO9" s="773"/>
      <c r="DP9" s="774"/>
      <c r="DQ9" s="772"/>
      <c r="DR9" s="773"/>
      <c r="DS9" s="773"/>
      <c r="DT9" s="773"/>
      <c r="DU9" s="774"/>
      <c r="DV9" s="769"/>
      <c r="DW9" s="770"/>
      <c r="DX9" s="770"/>
      <c r="DY9" s="770"/>
      <c r="DZ9" s="775"/>
      <c r="EA9" s="229"/>
    </row>
    <row r="10" spans="1:131" s="230" customFormat="1" ht="26.25" customHeight="1" x14ac:dyDescent="0.15">
      <c r="A10" s="233">
        <v>4</v>
      </c>
      <c r="B10" s="736"/>
      <c r="C10" s="737"/>
      <c r="D10" s="737"/>
      <c r="E10" s="737"/>
      <c r="F10" s="737"/>
      <c r="G10" s="737"/>
      <c r="H10" s="737"/>
      <c r="I10" s="737"/>
      <c r="J10" s="737"/>
      <c r="K10" s="737"/>
      <c r="L10" s="737"/>
      <c r="M10" s="737"/>
      <c r="N10" s="737"/>
      <c r="O10" s="737"/>
      <c r="P10" s="738"/>
      <c r="Q10" s="739"/>
      <c r="R10" s="740"/>
      <c r="S10" s="740"/>
      <c r="T10" s="740"/>
      <c r="U10" s="740"/>
      <c r="V10" s="740"/>
      <c r="W10" s="740"/>
      <c r="X10" s="740"/>
      <c r="Y10" s="740"/>
      <c r="Z10" s="740"/>
      <c r="AA10" s="740"/>
      <c r="AB10" s="740"/>
      <c r="AC10" s="740"/>
      <c r="AD10" s="740"/>
      <c r="AE10" s="741"/>
      <c r="AF10" s="742"/>
      <c r="AG10" s="743"/>
      <c r="AH10" s="743"/>
      <c r="AI10" s="743"/>
      <c r="AJ10" s="744"/>
      <c r="AK10" s="745"/>
      <c r="AL10" s="746"/>
      <c r="AM10" s="746"/>
      <c r="AN10" s="746"/>
      <c r="AO10" s="746"/>
      <c r="AP10" s="746"/>
      <c r="AQ10" s="746"/>
      <c r="AR10" s="746"/>
      <c r="AS10" s="746"/>
      <c r="AT10" s="746"/>
      <c r="AU10" s="767"/>
      <c r="AV10" s="767"/>
      <c r="AW10" s="767"/>
      <c r="AX10" s="767"/>
      <c r="AY10" s="768"/>
      <c r="AZ10" s="226"/>
      <c r="BA10" s="226"/>
      <c r="BB10" s="226"/>
      <c r="BC10" s="226"/>
      <c r="BD10" s="226"/>
      <c r="BE10" s="227"/>
      <c r="BF10" s="227"/>
      <c r="BG10" s="227"/>
      <c r="BH10" s="227"/>
      <c r="BI10" s="227"/>
      <c r="BJ10" s="227"/>
      <c r="BK10" s="227"/>
      <c r="BL10" s="227"/>
      <c r="BM10" s="227"/>
      <c r="BN10" s="227"/>
      <c r="BO10" s="227"/>
      <c r="BP10" s="227"/>
      <c r="BQ10" s="233">
        <v>4</v>
      </c>
      <c r="BR10" s="234"/>
      <c r="BS10" s="769"/>
      <c r="BT10" s="770"/>
      <c r="BU10" s="770"/>
      <c r="BV10" s="770"/>
      <c r="BW10" s="770"/>
      <c r="BX10" s="770"/>
      <c r="BY10" s="770"/>
      <c r="BZ10" s="770"/>
      <c r="CA10" s="770"/>
      <c r="CB10" s="770"/>
      <c r="CC10" s="770"/>
      <c r="CD10" s="770"/>
      <c r="CE10" s="770"/>
      <c r="CF10" s="770"/>
      <c r="CG10" s="771"/>
      <c r="CH10" s="772"/>
      <c r="CI10" s="773"/>
      <c r="CJ10" s="773"/>
      <c r="CK10" s="773"/>
      <c r="CL10" s="774"/>
      <c r="CM10" s="772"/>
      <c r="CN10" s="773"/>
      <c r="CO10" s="773"/>
      <c r="CP10" s="773"/>
      <c r="CQ10" s="774"/>
      <c r="CR10" s="772"/>
      <c r="CS10" s="773"/>
      <c r="CT10" s="773"/>
      <c r="CU10" s="773"/>
      <c r="CV10" s="774"/>
      <c r="CW10" s="772"/>
      <c r="CX10" s="773"/>
      <c r="CY10" s="773"/>
      <c r="CZ10" s="773"/>
      <c r="DA10" s="774"/>
      <c r="DB10" s="772"/>
      <c r="DC10" s="773"/>
      <c r="DD10" s="773"/>
      <c r="DE10" s="773"/>
      <c r="DF10" s="774"/>
      <c r="DG10" s="772"/>
      <c r="DH10" s="773"/>
      <c r="DI10" s="773"/>
      <c r="DJ10" s="773"/>
      <c r="DK10" s="774"/>
      <c r="DL10" s="772"/>
      <c r="DM10" s="773"/>
      <c r="DN10" s="773"/>
      <c r="DO10" s="773"/>
      <c r="DP10" s="774"/>
      <c r="DQ10" s="772"/>
      <c r="DR10" s="773"/>
      <c r="DS10" s="773"/>
      <c r="DT10" s="773"/>
      <c r="DU10" s="774"/>
      <c r="DV10" s="769"/>
      <c r="DW10" s="770"/>
      <c r="DX10" s="770"/>
      <c r="DY10" s="770"/>
      <c r="DZ10" s="775"/>
      <c r="EA10" s="229"/>
    </row>
    <row r="11" spans="1:131" s="230" customFormat="1" ht="26.25" customHeight="1" x14ac:dyDescent="0.15">
      <c r="A11" s="233">
        <v>5</v>
      </c>
      <c r="B11" s="736"/>
      <c r="C11" s="737"/>
      <c r="D11" s="737"/>
      <c r="E11" s="737"/>
      <c r="F11" s="737"/>
      <c r="G11" s="737"/>
      <c r="H11" s="737"/>
      <c r="I11" s="737"/>
      <c r="J11" s="737"/>
      <c r="K11" s="737"/>
      <c r="L11" s="737"/>
      <c r="M11" s="737"/>
      <c r="N11" s="737"/>
      <c r="O11" s="737"/>
      <c r="P11" s="738"/>
      <c r="Q11" s="739"/>
      <c r="R11" s="740"/>
      <c r="S11" s="740"/>
      <c r="T11" s="740"/>
      <c r="U11" s="740"/>
      <c r="V11" s="740"/>
      <c r="W11" s="740"/>
      <c r="X11" s="740"/>
      <c r="Y11" s="740"/>
      <c r="Z11" s="740"/>
      <c r="AA11" s="740"/>
      <c r="AB11" s="740"/>
      <c r="AC11" s="740"/>
      <c r="AD11" s="740"/>
      <c r="AE11" s="741"/>
      <c r="AF11" s="742"/>
      <c r="AG11" s="743"/>
      <c r="AH11" s="743"/>
      <c r="AI11" s="743"/>
      <c r="AJ11" s="744"/>
      <c r="AK11" s="745"/>
      <c r="AL11" s="746"/>
      <c r="AM11" s="746"/>
      <c r="AN11" s="746"/>
      <c r="AO11" s="746"/>
      <c r="AP11" s="746"/>
      <c r="AQ11" s="746"/>
      <c r="AR11" s="746"/>
      <c r="AS11" s="746"/>
      <c r="AT11" s="746"/>
      <c r="AU11" s="767"/>
      <c r="AV11" s="767"/>
      <c r="AW11" s="767"/>
      <c r="AX11" s="767"/>
      <c r="AY11" s="768"/>
      <c r="AZ11" s="226"/>
      <c r="BA11" s="226"/>
      <c r="BB11" s="226"/>
      <c r="BC11" s="226"/>
      <c r="BD11" s="226"/>
      <c r="BE11" s="227"/>
      <c r="BF11" s="227"/>
      <c r="BG11" s="227"/>
      <c r="BH11" s="227"/>
      <c r="BI11" s="227"/>
      <c r="BJ11" s="227"/>
      <c r="BK11" s="227"/>
      <c r="BL11" s="227"/>
      <c r="BM11" s="227"/>
      <c r="BN11" s="227"/>
      <c r="BO11" s="227"/>
      <c r="BP11" s="227"/>
      <c r="BQ11" s="233">
        <v>5</v>
      </c>
      <c r="BR11" s="234"/>
      <c r="BS11" s="769"/>
      <c r="BT11" s="770"/>
      <c r="BU11" s="770"/>
      <c r="BV11" s="770"/>
      <c r="BW11" s="770"/>
      <c r="BX11" s="770"/>
      <c r="BY11" s="770"/>
      <c r="BZ11" s="770"/>
      <c r="CA11" s="770"/>
      <c r="CB11" s="770"/>
      <c r="CC11" s="770"/>
      <c r="CD11" s="770"/>
      <c r="CE11" s="770"/>
      <c r="CF11" s="770"/>
      <c r="CG11" s="771"/>
      <c r="CH11" s="772"/>
      <c r="CI11" s="773"/>
      <c r="CJ11" s="773"/>
      <c r="CK11" s="773"/>
      <c r="CL11" s="774"/>
      <c r="CM11" s="772"/>
      <c r="CN11" s="773"/>
      <c r="CO11" s="773"/>
      <c r="CP11" s="773"/>
      <c r="CQ11" s="774"/>
      <c r="CR11" s="772"/>
      <c r="CS11" s="773"/>
      <c r="CT11" s="773"/>
      <c r="CU11" s="773"/>
      <c r="CV11" s="774"/>
      <c r="CW11" s="772"/>
      <c r="CX11" s="773"/>
      <c r="CY11" s="773"/>
      <c r="CZ11" s="773"/>
      <c r="DA11" s="774"/>
      <c r="DB11" s="772"/>
      <c r="DC11" s="773"/>
      <c r="DD11" s="773"/>
      <c r="DE11" s="773"/>
      <c r="DF11" s="774"/>
      <c r="DG11" s="772"/>
      <c r="DH11" s="773"/>
      <c r="DI11" s="773"/>
      <c r="DJ11" s="773"/>
      <c r="DK11" s="774"/>
      <c r="DL11" s="772"/>
      <c r="DM11" s="773"/>
      <c r="DN11" s="773"/>
      <c r="DO11" s="773"/>
      <c r="DP11" s="774"/>
      <c r="DQ11" s="772"/>
      <c r="DR11" s="773"/>
      <c r="DS11" s="773"/>
      <c r="DT11" s="773"/>
      <c r="DU11" s="774"/>
      <c r="DV11" s="769"/>
      <c r="DW11" s="770"/>
      <c r="DX11" s="770"/>
      <c r="DY11" s="770"/>
      <c r="DZ11" s="775"/>
      <c r="EA11" s="229"/>
    </row>
    <row r="12" spans="1:131" s="230" customFormat="1" ht="26.25" customHeight="1" x14ac:dyDescent="0.15">
      <c r="A12" s="233">
        <v>6</v>
      </c>
      <c r="B12" s="736"/>
      <c r="C12" s="737"/>
      <c r="D12" s="737"/>
      <c r="E12" s="737"/>
      <c r="F12" s="737"/>
      <c r="G12" s="737"/>
      <c r="H12" s="737"/>
      <c r="I12" s="737"/>
      <c r="J12" s="737"/>
      <c r="K12" s="737"/>
      <c r="L12" s="737"/>
      <c r="M12" s="737"/>
      <c r="N12" s="737"/>
      <c r="O12" s="737"/>
      <c r="P12" s="738"/>
      <c r="Q12" s="739"/>
      <c r="R12" s="740"/>
      <c r="S12" s="740"/>
      <c r="T12" s="740"/>
      <c r="U12" s="740"/>
      <c r="V12" s="740"/>
      <c r="W12" s="740"/>
      <c r="X12" s="740"/>
      <c r="Y12" s="740"/>
      <c r="Z12" s="740"/>
      <c r="AA12" s="740"/>
      <c r="AB12" s="740"/>
      <c r="AC12" s="740"/>
      <c r="AD12" s="740"/>
      <c r="AE12" s="741"/>
      <c r="AF12" s="742"/>
      <c r="AG12" s="743"/>
      <c r="AH12" s="743"/>
      <c r="AI12" s="743"/>
      <c r="AJ12" s="744"/>
      <c r="AK12" s="745"/>
      <c r="AL12" s="746"/>
      <c r="AM12" s="746"/>
      <c r="AN12" s="746"/>
      <c r="AO12" s="746"/>
      <c r="AP12" s="746"/>
      <c r="AQ12" s="746"/>
      <c r="AR12" s="746"/>
      <c r="AS12" s="746"/>
      <c r="AT12" s="746"/>
      <c r="AU12" s="767"/>
      <c r="AV12" s="767"/>
      <c r="AW12" s="767"/>
      <c r="AX12" s="767"/>
      <c r="AY12" s="768"/>
      <c r="AZ12" s="226"/>
      <c r="BA12" s="226"/>
      <c r="BB12" s="226"/>
      <c r="BC12" s="226"/>
      <c r="BD12" s="226"/>
      <c r="BE12" s="227"/>
      <c r="BF12" s="227"/>
      <c r="BG12" s="227"/>
      <c r="BH12" s="227"/>
      <c r="BI12" s="227"/>
      <c r="BJ12" s="227"/>
      <c r="BK12" s="227"/>
      <c r="BL12" s="227"/>
      <c r="BM12" s="227"/>
      <c r="BN12" s="227"/>
      <c r="BO12" s="227"/>
      <c r="BP12" s="227"/>
      <c r="BQ12" s="233">
        <v>6</v>
      </c>
      <c r="BR12" s="234"/>
      <c r="BS12" s="769"/>
      <c r="BT12" s="770"/>
      <c r="BU12" s="770"/>
      <c r="BV12" s="770"/>
      <c r="BW12" s="770"/>
      <c r="BX12" s="770"/>
      <c r="BY12" s="770"/>
      <c r="BZ12" s="770"/>
      <c r="CA12" s="770"/>
      <c r="CB12" s="770"/>
      <c r="CC12" s="770"/>
      <c r="CD12" s="770"/>
      <c r="CE12" s="770"/>
      <c r="CF12" s="770"/>
      <c r="CG12" s="771"/>
      <c r="CH12" s="772"/>
      <c r="CI12" s="773"/>
      <c r="CJ12" s="773"/>
      <c r="CK12" s="773"/>
      <c r="CL12" s="774"/>
      <c r="CM12" s="772"/>
      <c r="CN12" s="773"/>
      <c r="CO12" s="773"/>
      <c r="CP12" s="773"/>
      <c r="CQ12" s="774"/>
      <c r="CR12" s="772"/>
      <c r="CS12" s="773"/>
      <c r="CT12" s="773"/>
      <c r="CU12" s="773"/>
      <c r="CV12" s="774"/>
      <c r="CW12" s="772"/>
      <c r="CX12" s="773"/>
      <c r="CY12" s="773"/>
      <c r="CZ12" s="773"/>
      <c r="DA12" s="774"/>
      <c r="DB12" s="772"/>
      <c r="DC12" s="773"/>
      <c r="DD12" s="773"/>
      <c r="DE12" s="773"/>
      <c r="DF12" s="774"/>
      <c r="DG12" s="772"/>
      <c r="DH12" s="773"/>
      <c r="DI12" s="773"/>
      <c r="DJ12" s="773"/>
      <c r="DK12" s="774"/>
      <c r="DL12" s="772"/>
      <c r="DM12" s="773"/>
      <c r="DN12" s="773"/>
      <c r="DO12" s="773"/>
      <c r="DP12" s="774"/>
      <c r="DQ12" s="772"/>
      <c r="DR12" s="773"/>
      <c r="DS12" s="773"/>
      <c r="DT12" s="773"/>
      <c r="DU12" s="774"/>
      <c r="DV12" s="769"/>
      <c r="DW12" s="770"/>
      <c r="DX12" s="770"/>
      <c r="DY12" s="770"/>
      <c r="DZ12" s="775"/>
      <c r="EA12" s="229"/>
    </row>
    <row r="13" spans="1:131" s="230" customFormat="1" ht="26.25" customHeight="1" x14ac:dyDescent="0.15">
      <c r="A13" s="233">
        <v>7</v>
      </c>
      <c r="B13" s="736"/>
      <c r="C13" s="737"/>
      <c r="D13" s="737"/>
      <c r="E13" s="737"/>
      <c r="F13" s="737"/>
      <c r="G13" s="737"/>
      <c r="H13" s="737"/>
      <c r="I13" s="737"/>
      <c r="J13" s="737"/>
      <c r="K13" s="737"/>
      <c r="L13" s="737"/>
      <c r="M13" s="737"/>
      <c r="N13" s="737"/>
      <c r="O13" s="737"/>
      <c r="P13" s="738"/>
      <c r="Q13" s="739"/>
      <c r="R13" s="740"/>
      <c r="S13" s="740"/>
      <c r="T13" s="740"/>
      <c r="U13" s="740"/>
      <c r="V13" s="740"/>
      <c r="W13" s="740"/>
      <c r="X13" s="740"/>
      <c r="Y13" s="740"/>
      <c r="Z13" s="740"/>
      <c r="AA13" s="740"/>
      <c r="AB13" s="740"/>
      <c r="AC13" s="740"/>
      <c r="AD13" s="740"/>
      <c r="AE13" s="741"/>
      <c r="AF13" s="742"/>
      <c r="AG13" s="743"/>
      <c r="AH13" s="743"/>
      <c r="AI13" s="743"/>
      <c r="AJ13" s="744"/>
      <c r="AK13" s="745"/>
      <c r="AL13" s="746"/>
      <c r="AM13" s="746"/>
      <c r="AN13" s="746"/>
      <c r="AO13" s="746"/>
      <c r="AP13" s="746"/>
      <c r="AQ13" s="746"/>
      <c r="AR13" s="746"/>
      <c r="AS13" s="746"/>
      <c r="AT13" s="746"/>
      <c r="AU13" s="767"/>
      <c r="AV13" s="767"/>
      <c r="AW13" s="767"/>
      <c r="AX13" s="767"/>
      <c r="AY13" s="768"/>
      <c r="AZ13" s="226"/>
      <c r="BA13" s="226"/>
      <c r="BB13" s="226"/>
      <c r="BC13" s="226"/>
      <c r="BD13" s="226"/>
      <c r="BE13" s="227"/>
      <c r="BF13" s="227"/>
      <c r="BG13" s="227"/>
      <c r="BH13" s="227"/>
      <c r="BI13" s="227"/>
      <c r="BJ13" s="227"/>
      <c r="BK13" s="227"/>
      <c r="BL13" s="227"/>
      <c r="BM13" s="227"/>
      <c r="BN13" s="227"/>
      <c r="BO13" s="227"/>
      <c r="BP13" s="227"/>
      <c r="BQ13" s="233">
        <v>7</v>
      </c>
      <c r="BR13" s="234"/>
      <c r="BS13" s="769"/>
      <c r="BT13" s="770"/>
      <c r="BU13" s="770"/>
      <c r="BV13" s="770"/>
      <c r="BW13" s="770"/>
      <c r="BX13" s="770"/>
      <c r="BY13" s="770"/>
      <c r="BZ13" s="770"/>
      <c r="CA13" s="770"/>
      <c r="CB13" s="770"/>
      <c r="CC13" s="770"/>
      <c r="CD13" s="770"/>
      <c r="CE13" s="770"/>
      <c r="CF13" s="770"/>
      <c r="CG13" s="771"/>
      <c r="CH13" s="772"/>
      <c r="CI13" s="773"/>
      <c r="CJ13" s="773"/>
      <c r="CK13" s="773"/>
      <c r="CL13" s="774"/>
      <c r="CM13" s="772"/>
      <c r="CN13" s="773"/>
      <c r="CO13" s="773"/>
      <c r="CP13" s="773"/>
      <c r="CQ13" s="774"/>
      <c r="CR13" s="772"/>
      <c r="CS13" s="773"/>
      <c r="CT13" s="773"/>
      <c r="CU13" s="773"/>
      <c r="CV13" s="774"/>
      <c r="CW13" s="772"/>
      <c r="CX13" s="773"/>
      <c r="CY13" s="773"/>
      <c r="CZ13" s="773"/>
      <c r="DA13" s="774"/>
      <c r="DB13" s="772"/>
      <c r="DC13" s="773"/>
      <c r="DD13" s="773"/>
      <c r="DE13" s="773"/>
      <c r="DF13" s="774"/>
      <c r="DG13" s="772"/>
      <c r="DH13" s="773"/>
      <c r="DI13" s="773"/>
      <c r="DJ13" s="773"/>
      <c r="DK13" s="774"/>
      <c r="DL13" s="772"/>
      <c r="DM13" s="773"/>
      <c r="DN13" s="773"/>
      <c r="DO13" s="773"/>
      <c r="DP13" s="774"/>
      <c r="DQ13" s="772"/>
      <c r="DR13" s="773"/>
      <c r="DS13" s="773"/>
      <c r="DT13" s="773"/>
      <c r="DU13" s="774"/>
      <c r="DV13" s="769"/>
      <c r="DW13" s="770"/>
      <c r="DX13" s="770"/>
      <c r="DY13" s="770"/>
      <c r="DZ13" s="775"/>
      <c r="EA13" s="229"/>
    </row>
    <row r="14" spans="1:131" s="230" customFormat="1" ht="26.25" customHeight="1" x14ac:dyDescent="0.15">
      <c r="A14" s="233">
        <v>8</v>
      </c>
      <c r="B14" s="736"/>
      <c r="C14" s="737"/>
      <c r="D14" s="737"/>
      <c r="E14" s="737"/>
      <c r="F14" s="737"/>
      <c r="G14" s="737"/>
      <c r="H14" s="737"/>
      <c r="I14" s="737"/>
      <c r="J14" s="737"/>
      <c r="K14" s="737"/>
      <c r="L14" s="737"/>
      <c r="M14" s="737"/>
      <c r="N14" s="737"/>
      <c r="O14" s="737"/>
      <c r="P14" s="738"/>
      <c r="Q14" s="739"/>
      <c r="R14" s="740"/>
      <c r="S14" s="740"/>
      <c r="T14" s="740"/>
      <c r="U14" s="740"/>
      <c r="V14" s="740"/>
      <c r="W14" s="740"/>
      <c r="X14" s="740"/>
      <c r="Y14" s="740"/>
      <c r="Z14" s="740"/>
      <c r="AA14" s="740"/>
      <c r="AB14" s="740"/>
      <c r="AC14" s="740"/>
      <c r="AD14" s="740"/>
      <c r="AE14" s="741"/>
      <c r="AF14" s="742"/>
      <c r="AG14" s="743"/>
      <c r="AH14" s="743"/>
      <c r="AI14" s="743"/>
      <c r="AJ14" s="744"/>
      <c r="AK14" s="745"/>
      <c r="AL14" s="746"/>
      <c r="AM14" s="746"/>
      <c r="AN14" s="746"/>
      <c r="AO14" s="746"/>
      <c r="AP14" s="746"/>
      <c r="AQ14" s="746"/>
      <c r="AR14" s="746"/>
      <c r="AS14" s="746"/>
      <c r="AT14" s="746"/>
      <c r="AU14" s="767"/>
      <c r="AV14" s="767"/>
      <c r="AW14" s="767"/>
      <c r="AX14" s="767"/>
      <c r="AY14" s="768"/>
      <c r="AZ14" s="226"/>
      <c r="BA14" s="226"/>
      <c r="BB14" s="226"/>
      <c r="BC14" s="226"/>
      <c r="BD14" s="226"/>
      <c r="BE14" s="227"/>
      <c r="BF14" s="227"/>
      <c r="BG14" s="227"/>
      <c r="BH14" s="227"/>
      <c r="BI14" s="227"/>
      <c r="BJ14" s="227"/>
      <c r="BK14" s="227"/>
      <c r="BL14" s="227"/>
      <c r="BM14" s="227"/>
      <c r="BN14" s="227"/>
      <c r="BO14" s="227"/>
      <c r="BP14" s="227"/>
      <c r="BQ14" s="233">
        <v>8</v>
      </c>
      <c r="BR14" s="234"/>
      <c r="BS14" s="769"/>
      <c r="BT14" s="770"/>
      <c r="BU14" s="770"/>
      <c r="BV14" s="770"/>
      <c r="BW14" s="770"/>
      <c r="BX14" s="770"/>
      <c r="BY14" s="770"/>
      <c r="BZ14" s="770"/>
      <c r="CA14" s="770"/>
      <c r="CB14" s="770"/>
      <c r="CC14" s="770"/>
      <c r="CD14" s="770"/>
      <c r="CE14" s="770"/>
      <c r="CF14" s="770"/>
      <c r="CG14" s="771"/>
      <c r="CH14" s="772"/>
      <c r="CI14" s="773"/>
      <c r="CJ14" s="773"/>
      <c r="CK14" s="773"/>
      <c r="CL14" s="774"/>
      <c r="CM14" s="772"/>
      <c r="CN14" s="773"/>
      <c r="CO14" s="773"/>
      <c r="CP14" s="773"/>
      <c r="CQ14" s="774"/>
      <c r="CR14" s="772"/>
      <c r="CS14" s="773"/>
      <c r="CT14" s="773"/>
      <c r="CU14" s="773"/>
      <c r="CV14" s="774"/>
      <c r="CW14" s="772"/>
      <c r="CX14" s="773"/>
      <c r="CY14" s="773"/>
      <c r="CZ14" s="773"/>
      <c r="DA14" s="774"/>
      <c r="DB14" s="772"/>
      <c r="DC14" s="773"/>
      <c r="DD14" s="773"/>
      <c r="DE14" s="773"/>
      <c r="DF14" s="774"/>
      <c r="DG14" s="772"/>
      <c r="DH14" s="773"/>
      <c r="DI14" s="773"/>
      <c r="DJ14" s="773"/>
      <c r="DK14" s="774"/>
      <c r="DL14" s="772"/>
      <c r="DM14" s="773"/>
      <c r="DN14" s="773"/>
      <c r="DO14" s="773"/>
      <c r="DP14" s="774"/>
      <c r="DQ14" s="772"/>
      <c r="DR14" s="773"/>
      <c r="DS14" s="773"/>
      <c r="DT14" s="773"/>
      <c r="DU14" s="774"/>
      <c r="DV14" s="769"/>
      <c r="DW14" s="770"/>
      <c r="DX14" s="770"/>
      <c r="DY14" s="770"/>
      <c r="DZ14" s="775"/>
      <c r="EA14" s="229"/>
    </row>
    <row r="15" spans="1:131" s="230" customFormat="1" ht="26.25" customHeight="1" x14ac:dyDescent="0.15">
      <c r="A15" s="233">
        <v>9</v>
      </c>
      <c r="B15" s="736"/>
      <c r="C15" s="737"/>
      <c r="D15" s="737"/>
      <c r="E15" s="737"/>
      <c r="F15" s="737"/>
      <c r="G15" s="737"/>
      <c r="H15" s="737"/>
      <c r="I15" s="737"/>
      <c r="J15" s="737"/>
      <c r="K15" s="737"/>
      <c r="L15" s="737"/>
      <c r="M15" s="737"/>
      <c r="N15" s="737"/>
      <c r="O15" s="737"/>
      <c r="P15" s="738"/>
      <c r="Q15" s="739"/>
      <c r="R15" s="740"/>
      <c r="S15" s="740"/>
      <c r="T15" s="740"/>
      <c r="U15" s="740"/>
      <c r="V15" s="740"/>
      <c r="W15" s="740"/>
      <c r="X15" s="740"/>
      <c r="Y15" s="740"/>
      <c r="Z15" s="740"/>
      <c r="AA15" s="740"/>
      <c r="AB15" s="740"/>
      <c r="AC15" s="740"/>
      <c r="AD15" s="740"/>
      <c r="AE15" s="741"/>
      <c r="AF15" s="742"/>
      <c r="AG15" s="743"/>
      <c r="AH15" s="743"/>
      <c r="AI15" s="743"/>
      <c r="AJ15" s="744"/>
      <c r="AK15" s="745"/>
      <c r="AL15" s="746"/>
      <c r="AM15" s="746"/>
      <c r="AN15" s="746"/>
      <c r="AO15" s="746"/>
      <c r="AP15" s="746"/>
      <c r="AQ15" s="746"/>
      <c r="AR15" s="746"/>
      <c r="AS15" s="746"/>
      <c r="AT15" s="746"/>
      <c r="AU15" s="767"/>
      <c r="AV15" s="767"/>
      <c r="AW15" s="767"/>
      <c r="AX15" s="767"/>
      <c r="AY15" s="768"/>
      <c r="AZ15" s="226"/>
      <c r="BA15" s="226"/>
      <c r="BB15" s="226"/>
      <c r="BC15" s="226"/>
      <c r="BD15" s="226"/>
      <c r="BE15" s="227"/>
      <c r="BF15" s="227"/>
      <c r="BG15" s="227"/>
      <c r="BH15" s="227"/>
      <c r="BI15" s="227"/>
      <c r="BJ15" s="227"/>
      <c r="BK15" s="227"/>
      <c r="BL15" s="227"/>
      <c r="BM15" s="227"/>
      <c r="BN15" s="227"/>
      <c r="BO15" s="227"/>
      <c r="BP15" s="227"/>
      <c r="BQ15" s="233">
        <v>9</v>
      </c>
      <c r="BR15" s="234"/>
      <c r="BS15" s="769"/>
      <c r="BT15" s="770"/>
      <c r="BU15" s="770"/>
      <c r="BV15" s="770"/>
      <c r="BW15" s="770"/>
      <c r="BX15" s="770"/>
      <c r="BY15" s="770"/>
      <c r="BZ15" s="770"/>
      <c r="CA15" s="770"/>
      <c r="CB15" s="770"/>
      <c r="CC15" s="770"/>
      <c r="CD15" s="770"/>
      <c r="CE15" s="770"/>
      <c r="CF15" s="770"/>
      <c r="CG15" s="771"/>
      <c r="CH15" s="772"/>
      <c r="CI15" s="773"/>
      <c r="CJ15" s="773"/>
      <c r="CK15" s="773"/>
      <c r="CL15" s="774"/>
      <c r="CM15" s="772"/>
      <c r="CN15" s="773"/>
      <c r="CO15" s="773"/>
      <c r="CP15" s="773"/>
      <c r="CQ15" s="774"/>
      <c r="CR15" s="772"/>
      <c r="CS15" s="773"/>
      <c r="CT15" s="773"/>
      <c r="CU15" s="773"/>
      <c r="CV15" s="774"/>
      <c r="CW15" s="772"/>
      <c r="CX15" s="773"/>
      <c r="CY15" s="773"/>
      <c r="CZ15" s="773"/>
      <c r="DA15" s="774"/>
      <c r="DB15" s="772"/>
      <c r="DC15" s="773"/>
      <c r="DD15" s="773"/>
      <c r="DE15" s="773"/>
      <c r="DF15" s="774"/>
      <c r="DG15" s="772"/>
      <c r="DH15" s="773"/>
      <c r="DI15" s="773"/>
      <c r="DJ15" s="773"/>
      <c r="DK15" s="774"/>
      <c r="DL15" s="772"/>
      <c r="DM15" s="773"/>
      <c r="DN15" s="773"/>
      <c r="DO15" s="773"/>
      <c r="DP15" s="774"/>
      <c r="DQ15" s="772"/>
      <c r="DR15" s="773"/>
      <c r="DS15" s="773"/>
      <c r="DT15" s="773"/>
      <c r="DU15" s="774"/>
      <c r="DV15" s="769"/>
      <c r="DW15" s="770"/>
      <c r="DX15" s="770"/>
      <c r="DY15" s="770"/>
      <c r="DZ15" s="775"/>
      <c r="EA15" s="229"/>
    </row>
    <row r="16" spans="1:131" s="230" customFormat="1" ht="26.25" customHeight="1" x14ac:dyDescent="0.15">
      <c r="A16" s="233">
        <v>10</v>
      </c>
      <c r="B16" s="736"/>
      <c r="C16" s="737"/>
      <c r="D16" s="737"/>
      <c r="E16" s="737"/>
      <c r="F16" s="737"/>
      <c r="G16" s="737"/>
      <c r="H16" s="737"/>
      <c r="I16" s="737"/>
      <c r="J16" s="737"/>
      <c r="K16" s="737"/>
      <c r="L16" s="737"/>
      <c r="M16" s="737"/>
      <c r="N16" s="737"/>
      <c r="O16" s="737"/>
      <c r="P16" s="738"/>
      <c r="Q16" s="739"/>
      <c r="R16" s="740"/>
      <c r="S16" s="740"/>
      <c r="T16" s="740"/>
      <c r="U16" s="740"/>
      <c r="V16" s="740"/>
      <c r="W16" s="740"/>
      <c r="X16" s="740"/>
      <c r="Y16" s="740"/>
      <c r="Z16" s="740"/>
      <c r="AA16" s="740"/>
      <c r="AB16" s="740"/>
      <c r="AC16" s="740"/>
      <c r="AD16" s="740"/>
      <c r="AE16" s="741"/>
      <c r="AF16" s="742"/>
      <c r="AG16" s="743"/>
      <c r="AH16" s="743"/>
      <c r="AI16" s="743"/>
      <c r="AJ16" s="744"/>
      <c r="AK16" s="745"/>
      <c r="AL16" s="746"/>
      <c r="AM16" s="746"/>
      <c r="AN16" s="746"/>
      <c r="AO16" s="746"/>
      <c r="AP16" s="746"/>
      <c r="AQ16" s="746"/>
      <c r="AR16" s="746"/>
      <c r="AS16" s="746"/>
      <c r="AT16" s="746"/>
      <c r="AU16" s="767"/>
      <c r="AV16" s="767"/>
      <c r="AW16" s="767"/>
      <c r="AX16" s="767"/>
      <c r="AY16" s="768"/>
      <c r="AZ16" s="226"/>
      <c r="BA16" s="226"/>
      <c r="BB16" s="226"/>
      <c r="BC16" s="226"/>
      <c r="BD16" s="226"/>
      <c r="BE16" s="227"/>
      <c r="BF16" s="227"/>
      <c r="BG16" s="227"/>
      <c r="BH16" s="227"/>
      <c r="BI16" s="227"/>
      <c r="BJ16" s="227"/>
      <c r="BK16" s="227"/>
      <c r="BL16" s="227"/>
      <c r="BM16" s="227"/>
      <c r="BN16" s="227"/>
      <c r="BO16" s="227"/>
      <c r="BP16" s="227"/>
      <c r="BQ16" s="233">
        <v>10</v>
      </c>
      <c r="BR16" s="234"/>
      <c r="BS16" s="769"/>
      <c r="BT16" s="770"/>
      <c r="BU16" s="770"/>
      <c r="BV16" s="770"/>
      <c r="BW16" s="770"/>
      <c r="BX16" s="770"/>
      <c r="BY16" s="770"/>
      <c r="BZ16" s="770"/>
      <c r="CA16" s="770"/>
      <c r="CB16" s="770"/>
      <c r="CC16" s="770"/>
      <c r="CD16" s="770"/>
      <c r="CE16" s="770"/>
      <c r="CF16" s="770"/>
      <c r="CG16" s="771"/>
      <c r="CH16" s="772"/>
      <c r="CI16" s="773"/>
      <c r="CJ16" s="773"/>
      <c r="CK16" s="773"/>
      <c r="CL16" s="774"/>
      <c r="CM16" s="772"/>
      <c r="CN16" s="773"/>
      <c r="CO16" s="773"/>
      <c r="CP16" s="773"/>
      <c r="CQ16" s="774"/>
      <c r="CR16" s="772"/>
      <c r="CS16" s="773"/>
      <c r="CT16" s="773"/>
      <c r="CU16" s="773"/>
      <c r="CV16" s="774"/>
      <c r="CW16" s="772"/>
      <c r="CX16" s="773"/>
      <c r="CY16" s="773"/>
      <c r="CZ16" s="773"/>
      <c r="DA16" s="774"/>
      <c r="DB16" s="772"/>
      <c r="DC16" s="773"/>
      <c r="DD16" s="773"/>
      <c r="DE16" s="773"/>
      <c r="DF16" s="774"/>
      <c r="DG16" s="772"/>
      <c r="DH16" s="773"/>
      <c r="DI16" s="773"/>
      <c r="DJ16" s="773"/>
      <c r="DK16" s="774"/>
      <c r="DL16" s="772"/>
      <c r="DM16" s="773"/>
      <c r="DN16" s="773"/>
      <c r="DO16" s="773"/>
      <c r="DP16" s="774"/>
      <c r="DQ16" s="772"/>
      <c r="DR16" s="773"/>
      <c r="DS16" s="773"/>
      <c r="DT16" s="773"/>
      <c r="DU16" s="774"/>
      <c r="DV16" s="769"/>
      <c r="DW16" s="770"/>
      <c r="DX16" s="770"/>
      <c r="DY16" s="770"/>
      <c r="DZ16" s="775"/>
      <c r="EA16" s="229"/>
    </row>
    <row r="17" spans="1:131" s="230" customFormat="1" ht="26.25" customHeight="1" x14ac:dyDescent="0.15">
      <c r="A17" s="233">
        <v>11</v>
      </c>
      <c r="B17" s="736"/>
      <c r="C17" s="737"/>
      <c r="D17" s="737"/>
      <c r="E17" s="737"/>
      <c r="F17" s="737"/>
      <c r="G17" s="737"/>
      <c r="H17" s="737"/>
      <c r="I17" s="737"/>
      <c r="J17" s="737"/>
      <c r="K17" s="737"/>
      <c r="L17" s="737"/>
      <c r="M17" s="737"/>
      <c r="N17" s="737"/>
      <c r="O17" s="737"/>
      <c r="P17" s="738"/>
      <c r="Q17" s="739"/>
      <c r="R17" s="740"/>
      <c r="S17" s="740"/>
      <c r="T17" s="740"/>
      <c r="U17" s="740"/>
      <c r="V17" s="740"/>
      <c r="W17" s="740"/>
      <c r="X17" s="740"/>
      <c r="Y17" s="740"/>
      <c r="Z17" s="740"/>
      <c r="AA17" s="740"/>
      <c r="AB17" s="740"/>
      <c r="AC17" s="740"/>
      <c r="AD17" s="740"/>
      <c r="AE17" s="741"/>
      <c r="AF17" s="742"/>
      <c r="AG17" s="743"/>
      <c r="AH17" s="743"/>
      <c r="AI17" s="743"/>
      <c r="AJ17" s="744"/>
      <c r="AK17" s="745"/>
      <c r="AL17" s="746"/>
      <c r="AM17" s="746"/>
      <c r="AN17" s="746"/>
      <c r="AO17" s="746"/>
      <c r="AP17" s="746"/>
      <c r="AQ17" s="746"/>
      <c r="AR17" s="746"/>
      <c r="AS17" s="746"/>
      <c r="AT17" s="746"/>
      <c r="AU17" s="767"/>
      <c r="AV17" s="767"/>
      <c r="AW17" s="767"/>
      <c r="AX17" s="767"/>
      <c r="AY17" s="768"/>
      <c r="AZ17" s="226"/>
      <c r="BA17" s="226"/>
      <c r="BB17" s="226"/>
      <c r="BC17" s="226"/>
      <c r="BD17" s="226"/>
      <c r="BE17" s="227"/>
      <c r="BF17" s="227"/>
      <c r="BG17" s="227"/>
      <c r="BH17" s="227"/>
      <c r="BI17" s="227"/>
      <c r="BJ17" s="227"/>
      <c r="BK17" s="227"/>
      <c r="BL17" s="227"/>
      <c r="BM17" s="227"/>
      <c r="BN17" s="227"/>
      <c r="BO17" s="227"/>
      <c r="BP17" s="227"/>
      <c r="BQ17" s="233">
        <v>11</v>
      </c>
      <c r="BR17" s="234"/>
      <c r="BS17" s="769"/>
      <c r="BT17" s="770"/>
      <c r="BU17" s="770"/>
      <c r="BV17" s="770"/>
      <c r="BW17" s="770"/>
      <c r="BX17" s="770"/>
      <c r="BY17" s="770"/>
      <c r="BZ17" s="770"/>
      <c r="CA17" s="770"/>
      <c r="CB17" s="770"/>
      <c r="CC17" s="770"/>
      <c r="CD17" s="770"/>
      <c r="CE17" s="770"/>
      <c r="CF17" s="770"/>
      <c r="CG17" s="771"/>
      <c r="CH17" s="772"/>
      <c r="CI17" s="773"/>
      <c r="CJ17" s="773"/>
      <c r="CK17" s="773"/>
      <c r="CL17" s="774"/>
      <c r="CM17" s="772"/>
      <c r="CN17" s="773"/>
      <c r="CO17" s="773"/>
      <c r="CP17" s="773"/>
      <c r="CQ17" s="774"/>
      <c r="CR17" s="772"/>
      <c r="CS17" s="773"/>
      <c r="CT17" s="773"/>
      <c r="CU17" s="773"/>
      <c r="CV17" s="774"/>
      <c r="CW17" s="772"/>
      <c r="CX17" s="773"/>
      <c r="CY17" s="773"/>
      <c r="CZ17" s="773"/>
      <c r="DA17" s="774"/>
      <c r="DB17" s="772"/>
      <c r="DC17" s="773"/>
      <c r="DD17" s="773"/>
      <c r="DE17" s="773"/>
      <c r="DF17" s="774"/>
      <c r="DG17" s="772"/>
      <c r="DH17" s="773"/>
      <c r="DI17" s="773"/>
      <c r="DJ17" s="773"/>
      <c r="DK17" s="774"/>
      <c r="DL17" s="772"/>
      <c r="DM17" s="773"/>
      <c r="DN17" s="773"/>
      <c r="DO17" s="773"/>
      <c r="DP17" s="774"/>
      <c r="DQ17" s="772"/>
      <c r="DR17" s="773"/>
      <c r="DS17" s="773"/>
      <c r="DT17" s="773"/>
      <c r="DU17" s="774"/>
      <c r="DV17" s="769"/>
      <c r="DW17" s="770"/>
      <c r="DX17" s="770"/>
      <c r="DY17" s="770"/>
      <c r="DZ17" s="775"/>
      <c r="EA17" s="229"/>
    </row>
    <row r="18" spans="1:131" s="230" customFormat="1" ht="26.25" customHeight="1" x14ac:dyDescent="0.15">
      <c r="A18" s="233">
        <v>12</v>
      </c>
      <c r="B18" s="736"/>
      <c r="C18" s="737"/>
      <c r="D18" s="737"/>
      <c r="E18" s="737"/>
      <c r="F18" s="737"/>
      <c r="G18" s="737"/>
      <c r="H18" s="737"/>
      <c r="I18" s="737"/>
      <c r="J18" s="737"/>
      <c r="K18" s="737"/>
      <c r="L18" s="737"/>
      <c r="M18" s="737"/>
      <c r="N18" s="737"/>
      <c r="O18" s="737"/>
      <c r="P18" s="738"/>
      <c r="Q18" s="739"/>
      <c r="R18" s="740"/>
      <c r="S18" s="740"/>
      <c r="T18" s="740"/>
      <c r="U18" s="740"/>
      <c r="V18" s="740"/>
      <c r="W18" s="740"/>
      <c r="X18" s="740"/>
      <c r="Y18" s="740"/>
      <c r="Z18" s="740"/>
      <c r="AA18" s="740"/>
      <c r="AB18" s="740"/>
      <c r="AC18" s="740"/>
      <c r="AD18" s="740"/>
      <c r="AE18" s="741"/>
      <c r="AF18" s="742"/>
      <c r="AG18" s="743"/>
      <c r="AH18" s="743"/>
      <c r="AI18" s="743"/>
      <c r="AJ18" s="744"/>
      <c r="AK18" s="745"/>
      <c r="AL18" s="746"/>
      <c r="AM18" s="746"/>
      <c r="AN18" s="746"/>
      <c r="AO18" s="746"/>
      <c r="AP18" s="746"/>
      <c r="AQ18" s="746"/>
      <c r="AR18" s="746"/>
      <c r="AS18" s="746"/>
      <c r="AT18" s="746"/>
      <c r="AU18" s="767"/>
      <c r="AV18" s="767"/>
      <c r="AW18" s="767"/>
      <c r="AX18" s="767"/>
      <c r="AY18" s="768"/>
      <c r="AZ18" s="226"/>
      <c r="BA18" s="226"/>
      <c r="BB18" s="226"/>
      <c r="BC18" s="226"/>
      <c r="BD18" s="226"/>
      <c r="BE18" s="227"/>
      <c r="BF18" s="227"/>
      <c r="BG18" s="227"/>
      <c r="BH18" s="227"/>
      <c r="BI18" s="227"/>
      <c r="BJ18" s="227"/>
      <c r="BK18" s="227"/>
      <c r="BL18" s="227"/>
      <c r="BM18" s="227"/>
      <c r="BN18" s="227"/>
      <c r="BO18" s="227"/>
      <c r="BP18" s="227"/>
      <c r="BQ18" s="233">
        <v>12</v>
      </c>
      <c r="BR18" s="234"/>
      <c r="BS18" s="769"/>
      <c r="BT18" s="770"/>
      <c r="BU18" s="770"/>
      <c r="BV18" s="770"/>
      <c r="BW18" s="770"/>
      <c r="BX18" s="770"/>
      <c r="BY18" s="770"/>
      <c r="BZ18" s="770"/>
      <c r="CA18" s="770"/>
      <c r="CB18" s="770"/>
      <c r="CC18" s="770"/>
      <c r="CD18" s="770"/>
      <c r="CE18" s="770"/>
      <c r="CF18" s="770"/>
      <c r="CG18" s="771"/>
      <c r="CH18" s="772"/>
      <c r="CI18" s="773"/>
      <c r="CJ18" s="773"/>
      <c r="CK18" s="773"/>
      <c r="CL18" s="774"/>
      <c r="CM18" s="772"/>
      <c r="CN18" s="773"/>
      <c r="CO18" s="773"/>
      <c r="CP18" s="773"/>
      <c r="CQ18" s="774"/>
      <c r="CR18" s="772"/>
      <c r="CS18" s="773"/>
      <c r="CT18" s="773"/>
      <c r="CU18" s="773"/>
      <c r="CV18" s="774"/>
      <c r="CW18" s="772"/>
      <c r="CX18" s="773"/>
      <c r="CY18" s="773"/>
      <c r="CZ18" s="773"/>
      <c r="DA18" s="774"/>
      <c r="DB18" s="772"/>
      <c r="DC18" s="773"/>
      <c r="DD18" s="773"/>
      <c r="DE18" s="773"/>
      <c r="DF18" s="774"/>
      <c r="DG18" s="772"/>
      <c r="DH18" s="773"/>
      <c r="DI18" s="773"/>
      <c r="DJ18" s="773"/>
      <c r="DK18" s="774"/>
      <c r="DL18" s="772"/>
      <c r="DM18" s="773"/>
      <c r="DN18" s="773"/>
      <c r="DO18" s="773"/>
      <c r="DP18" s="774"/>
      <c r="DQ18" s="772"/>
      <c r="DR18" s="773"/>
      <c r="DS18" s="773"/>
      <c r="DT18" s="773"/>
      <c r="DU18" s="774"/>
      <c r="DV18" s="769"/>
      <c r="DW18" s="770"/>
      <c r="DX18" s="770"/>
      <c r="DY18" s="770"/>
      <c r="DZ18" s="775"/>
      <c r="EA18" s="229"/>
    </row>
    <row r="19" spans="1:131" s="230" customFormat="1" ht="26.25" customHeight="1" x14ac:dyDescent="0.15">
      <c r="A19" s="233">
        <v>13</v>
      </c>
      <c r="B19" s="736"/>
      <c r="C19" s="737"/>
      <c r="D19" s="737"/>
      <c r="E19" s="737"/>
      <c r="F19" s="737"/>
      <c r="G19" s="737"/>
      <c r="H19" s="737"/>
      <c r="I19" s="737"/>
      <c r="J19" s="737"/>
      <c r="K19" s="737"/>
      <c r="L19" s="737"/>
      <c r="M19" s="737"/>
      <c r="N19" s="737"/>
      <c r="O19" s="737"/>
      <c r="P19" s="738"/>
      <c r="Q19" s="739"/>
      <c r="R19" s="740"/>
      <c r="S19" s="740"/>
      <c r="T19" s="740"/>
      <c r="U19" s="740"/>
      <c r="V19" s="740"/>
      <c r="W19" s="740"/>
      <c r="X19" s="740"/>
      <c r="Y19" s="740"/>
      <c r="Z19" s="740"/>
      <c r="AA19" s="740"/>
      <c r="AB19" s="740"/>
      <c r="AC19" s="740"/>
      <c r="AD19" s="740"/>
      <c r="AE19" s="741"/>
      <c r="AF19" s="742"/>
      <c r="AG19" s="743"/>
      <c r="AH19" s="743"/>
      <c r="AI19" s="743"/>
      <c r="AJ19" s="744"/>
      <c r="AK19" s="745"/>
      <c r="AL19" s="746"/>
      <c r="AM19" s="746"/>
      <c r="AN19" s="746"/>
      <c r="AO19" s="746"/>
      <c r="AP19" s="746"/>
      <c r="AQ19" s="746"/>
      <c r="AR19" s="746"/>
      <c r="AS19" s="746"/>
      <c r="AT19" s="746"/>
      <c r="AU19" s="767"/>
      <c r="AV19" s="767"/>
      <c r="AW19" s="767"/>
      <c r="AX19" s="767"/>
      <c r="AY19" s="768"/>
      <c r="AZ19" s="226"/>
      <c r="BA19" s="226"/>
      <c r="BB19" s="226"/>
      <c r="BC19" s="226"/>
      <c r="BD19" s="226"/>
      <c r="BE19" s="227"/>
      <c r="BF19" s="227"/>
      <c r="BG19" s="227"/>
      <c r="BH19" s="227"/>
      <c r="BI19" s="227"/>
      <c r="BJ19" s="227"/>
      <c r="BK19" s="227"/>
      <c r="BL19" s="227"/>
      <c r="BM19" s="227"/>
      <c r="BN19" s="227"/>
      <c r="BO19" s="227"/>
      <c r="BP19" s="227"/>
      <c r="BQ19" s="233">
        <v>13</v>
      </c>
      <c r="BR19" s="234"/>
      <c r="BS19" s="769"/>
      <c r="BT19" s="770"/>
      <c r="BU19" s="770"/>
      <c r="BV19" s="770"/>
      <c r="BW19" s="770"/>
      <c r="BX19" s="770"/>
      <c r="BY19" s="770"/>
      <c r="BZ19" s="770"/>
      <c r="CA19" s="770"/>
      <c r="CB19" s="770"/>
      <c r="CC19" s="770"/>
      <c r="CD19" s="770"/>
      <c r="CE19" s="770"/>
      <c r="CF19" s="770"/>
      <c r="CG19" s="771"/>
      <c r="CH19" s="772"/>
      <c r="CI19" s="773"/>
      <c r="CJ19" s="773"/>
      <c r="CK19" s="773"/>
      <c r="CL19" s="774"/>
      <c r="CM19" s="772"/>
      <c r="CN19" s="773"/>
      <c r="CO19" s="773"/>
      <c r="CP19" s="773"/>
      <c r="CQ19" s="774"/>
      <c r="CR19" s="772"/>
      <c r="CS19" s="773"/>
      <c r="CT19" s="773"/>
      <c r="CU19" s="773"/>
      <c r="CV19" s="774"/>
      <c r="CW19" s="772"/>
      <c r="CX19" s="773"/>
      <c r="CY19" s="773"/>
      <c r="CZ19" s="773"/>
      <c r="DA19" s="774"/>
      <c r="DB19" s="772"/>
      <c r="DC19" s="773"/>
      <c r="DD19" s="773"/>
      <c r="DE19" s="773"/>
      <c r="DF19" s="774"/>
      <c r="DG19" s="772"/>
      <c r="DH19" s="773"/>
      <c r="DI19" s="773"/>
      <c r="DJ19" s="773"/>
      <c r="DK19" s="774"/>
      <c r="DL19" s="772"/>
      <c r="DM19" s="773"/>
      <c r="DN19" s="773"/>
      <c r="DO19" s="773"/>
      <c r="DP19" s="774"/>
      <c r="DQ19" s="772"/>
      <c r="DR19" s="773"/>
      <c r="DS19" s="773"/>
      <c r="DT19" s="773"/>
      <c r="DU19" s="774"/>
      <c r="DV19" s="769"/>
      <c r="DW19" s="770"/>
      <c r="DX19" s="770"/>
      <c r="DY19" s="770"/>
      <c r="DZ19" s="775"/>
      <c r="EA19" s="229"/>
    </row>
    <row r="20" spans="1:131" s="230" customFormat="1" ht="26.25" customHeight="1" x14ac:dyDescent="0.15">
      <c r="A20" s="233">
        <v>14</v>
      </c>
      <c r="B20" s="736"/>
      <c r="C20" s="737"/>
      <c r="D20" s="737"/>
      <c r="E20" s="737"/>
      <c r="F20" s="737"/>
      <c r="G20" s="737"/>
      <c r="H20" s="737"/>
      <c r="I20" s="737"/>
      <c r="J20" s="737"/>
      <c r="K20" s="737"/>
      <c r="L20" s="737"/>
      <c r="M20" s="737"/>
      <c r="N20" s="737"/>
      <c r="O20" s="737"/>
      <c r="P20" s="738"/>
      <c r="Q20" s="739"/>
      <c r="R20" s="740"/>
      <c r="S20" s="740"/>
      <c r="T20" s="740"/>
      <c r="U20" s="740"/>
      <c r="V20" s="740"/>
      <c r="W20" s="740"/>
      <c r="X20" s="740"/>
      <c r="Y20" s="740"/>
      <c r="Z20" s="740"/>
      <c r="AA20" s="740"/>
      <c r="AB20" s="740"/>
      <c r="AC20" s="740"/>
      <c r="AD20" s="740"/>
      <c r="AE20" s="741"/>
      <c r="AF20" s="742"/>
      <c r="AG20" s="743"/>
      <c r="AH20" s="743"/>
      <c r="AI20" s="743"/>
      <c r="AJ20" s="744"/>
      <c r="AK20" s="745"/>
      <c r="AL20" s="746"/>
      <c r="AM20" s="746"/>
      <c r="AN20" s="746"/>
      <c r="AO20" s="746"/>
      <c r="AP20" s="746"/>
      <c r="AQ20" s="746"/>
      <c r="AR20" s="746"/>
      <c r="AS20" s="746"/>
      <c r="AT20" s="746"/>
      <c r="AU20" s="767"/>
      <c r="AV20" s="767"/>
      <c r="AW20" s="767"/>
      <c r="AX20" s="767"/>
      <c r="AY20" s="768"/>
      <c r="AZ20" s="226"/>
      <c r="BA20" s="226"/>
      <c r="BB20" s="226"/>
      <c r="BC20" s="226"/>
      <c r="BD20" s="226"/>
      <c r="BE20" s="227"/>
      <c r="BF20" s="227"/>
      <c r="BG20" s="227"/>
      <c r="BH20" s="227"/>
      <c r="BI20" s="227"/>
      <c r="BJ20" s="227"/>
      <c r="BK20" s="227"/>
      <c r="BL20" s="227"/>
      <c r="BM20" s="227"/>
      <c r="BN20" s="227"/>
      <c r="BO20" s="227"/>
      <c r="BP20" s="227"/>
      <c r="BQ20" s="233">
        <v>14</v>
      </c>
      <c r="BR20" s="234"/>
      <c r="BS20" s="769"/>
      <c r="BT20" s="770"/>
      <c r="BU20" s="770"/>
      <c r="BV20" s="770"/>
      <c r="BW20" s="770"/>
      <c r="BX20" s="770"/>
      <c r="BY20" s="770"/>
      <c r="BZ20" s="770"/>
      <c r="CA20" s="770"/>
      <c r="CB20" s="770"/>
      <c r="CC20" s="770"/>
      <c r="CD20" s="770"/>
      <c r="CE20" s="770"/>
      <c r="CF20" s="770"/>
      <c r="CG20" s="771"/>
      <c r="CH20" s="772"/>
      <c r="CI20" s="773"/>
      <c r="CJ20" s="773"/>
      <c r="CK20" s="773"/>
      <c r="CL20" s="774"/>
      <c r="CM20" s="772"/>
      <c r="CN20" s="773"/>
      <c r="CO20" s="773"/>
      <c r="CP20" s="773"/>
      <c r="CQ20" s="774"/>
      <c r="CR20" s="772"/>
      <c r="CS20" s="773"/>
      <c r="CT20" s="773"/>
      <c r="CU20" s="773"/>
      <c r="CV20" s="774"/>
      <c r="CW20" s="772"/>
      <c r="CX20" s="773"/>
      <c r="CY20" s="773"/>
      <c r="CZ20" s="773"/>
      <c r="DA20" s="774"/>
      <c r="DB20" s="772"/>
      <c r="DC20" s="773"/>
      <c r="DD20" s="773"/>
      <c r="DE20" s="773"/>
      <c r="DF20" s="774"/>
      <c r="DG20" s="772"/>
      <c r="DH20" s="773"/>
      <c r="DI20" s="773"/>
      <c r="DJ20" s="773"/>
      <c r="DK20" s="774"/>
      <c r="DL20" s="772"/>
      <c r="DM20" s="773"/>
      <c r="DN20" s="773"/>
      <c r="DO20" s="773"/>
      <c r="DP20" s="774"/>
      <c r="DQ20" s="772"/>
      <c r="DR20" s="773"/>
      <c r="DS20" s="773"/>
      <c r="DT20" s="773"/>
      <c r="DU20" s="774"/>
      <c r="DV20" s="769"/>
      <c r="DW20" s="770"/>
      <c r="DX20" s="770"/>
      <c r="DY20" s="770"/>
      <c r="DZ20" s="775"/>
      <c r="EA20" s="229"/>
    </row>
    <row r="21" spans="1:131" s="230" customFormat="1" ht="26.25" customHeight="1" thickBot="1" x14ac:dyDescent="0.2">
      <c r="A21" s="233">
        <v>15</v>
      </c>
      <c r="B21" s="736"/>
      <c r="C21" s="737"/>
      <c r="D21" s="737"/>
      <c r="E21" s="737"/>
      <c r="F21" s="737"/>
      <c r="G21" s="737"/>
      <c r="H21" s="737"/>
      <c r="I21" s="737"/>
      <c r="J21" s="737"/>
      <c r="K21" s="737"/>
      <c r="L21" s="737"/>
      <c r="M21" s="737"/>
      <c r="N21" s="737"/>
      <c r="O21" s="737"/>
      <c r="P21" s="738"/>
      <c r="Q21" s="739"/>
      <c r="R21" s="740"/>
      <c r="S21" s="740"/>
      <c r="T21" s="740"/>
      <c r="U21" s="740"/>
      <c r="V21" s="740"/>
      <c r="W21" s="740"/>
      <c r="X21" s="740"/>
      <c r="Y21" s="740"/>
      <c r="Z21" s="740"/>
      <c r="AA21" s="740"/>
      <c r="AB21" s="740"/>
      <c r="AC21" s="740"/>
      <c r="AD21" s="740"/>
      <c r="AE21" s="741"/>
      <c r="AF21" s="742"/>
      <c r="AG21" s="743"/>
      <c r="AH21" s="743"/>
      <c r="AI21" s="743"/>
      <c r="AJ21" s="744"/>
      <c r="AK21" s="745"/>
      <c r="AL21" s="746"/>
      <c r="AM21" s="746"/>
      <c r="AN21" s="746"/>
      <c r="AO21" s="746"/>
      <c r="AP21" s="746"/>
      <c r="AQ21" s="746"/>
      <c r="AR21" s="746"/>
      <c r="AS21" s="746"/>
      <c r="AT21" s="746"/>
      <c r="AU21" s="767"/>
      <c r="AV21" s="767"/>
      <c r="AW21" s="767"/>
      <c r="AX21" s="767"/>
      <c r="AY21" s="768"/>
      <c r="AZ21" s="226"/>
      <c r="BA21" s="226"/>
      <c r="BB21" s="226"/>
      <c r="BC21" s="226"/>
      <c r="BD21" s="226"/>
      <c r="BE21" s="227"/>
      <c r="BF21" s="227"/>
      <c r="BG21" s="227"/>
      <c r="BH21" s="227"/>
      <c r="BI21" s="227"/>
      <c r="BJ21" s="227"/>
      <c r="BK21" s="227"/>
      <c r="BL21" s="227"/>
      <c r="BM21" s="227"/>
      <c r="BN21" s="227"/>
      <c r="BO21" s="227"/>
      <c r="BP21" s="227"/>
      <c r="BQ21" s="233">
        <v>15</v>
      </c>
      <c r="BR21" s="234"/>
      <c r="BS21" s="769"/>
      <c r="BT21" s="770"/>
      <c r="BU21" s="770"/>
      <c r="BV21" s="770"/>
      <c r="BW21" s="770"/>
      <c r="BX21" s="770"/>
      <c r="BY21" s="770"/>
      <c r="BZ21" s="770"/>
      <c r="CA21" s="770"/>
      <c r="CB21" s="770"/>
      <c r="CC21" s="770"/>
      <c r="CD21" s="770"/>
      <c r="CE21" s="770"/>
      <c r="CF21" s="770"/>
      <c r="CG21" s="771"/>
      <c r="CH21" s="772"/>
      <c r="CI21" s="773"/>
      <c r="CJ21" s="773"/>
      <c r="CK21" s="773"/>
      <c r="CL21" s="774"/>
      <c r="CM21" s="772"/>
      <c r="CN21" s="773"/>
      <c r="CO21" s="773"/>
      <c r="CP21" s="773"/>
      <c r="CQ21" s="774"/>
      <c r="CR21" s="772"/>
      <c r="CS21" s="773"/>
      <c r="CT21" s="773"/>
      <c r="CU21" s="773"/>
      <c r="CV21" s="774"/>
      <c r="CW21" s="772"/>
      <c r="CX21" s="773"/>
      <c r="CY21" s="773"/>
      <c r="CZ21" s="773"/>
      <c r="DA21" s="774"/>
      <c r="DB21" s="772"/>
      <c r="DC21" s="773"/>
      <c r="DD21" s="773"/>
      <c r="DE21" s="773"/>
      <c r="DF21" s="774"/>
      <c r="DG21" s="772"/>
      <c r="DH21" s="773"/>
      <c r="DI21" s="773"/>
      <c r="DJ21" s="773"/>
      <c r="DK21" s="774"/>
      <c r="DL21" s="772"/>
      <c r="DM21" s="773"/>
      <c r="DN21" s="773"/>
      <c r="DO21" s="773"/>
      <c r="DP21" s="774"/>
      <c r="DQ21" s="772"/>
      <c r="DR21" s="773"/>
      <c r="DS21" s="773"/>
      <c r="DT21" s="773"/>
      <c r="DU21" s="774"/>
      <c r="DV21" s="769"/>
      <c r="DW21" s="770"/>
      <c r="DX21" s="770"/>
      <c r="DY21" s="770"/>
      <c r="DZ21" s="775"/>
      <c r="EA21" s="229"/>
    </row>
    <row r="22" spans="1:131" s="230" customFormat="1" ht="26.25" customHeight="1" x14ac:dyDescent="0.15">
      <c r="A22" s="233">
        <v>16</v>
      </c>
      <c r="B22" s="736"/>
      <c r="C22" s="737"/>
      <c r="D22" s="737"/>
      <c r="E22" s="737"/>
      <c r="F22" s="737"/>
      <c r="G22" s="737"/>
      <c r="H22" s="737"/>
      <c r="I22" s="737"/>
      <c r="J22" s="737"/>
      <c r="K22" s="737"/>
      <c r="L22" s="737"/>
      <c r="M22" s="737"/>
      <c r="N22" s="737"/>
      <c r="O22" s="737"/>
      <c r="P22" s="738"/>
      <c r="Q22" s="786"/>
      <c r="R22" s="787"/>
      <c r="S22" s="787"/>
      <c r="T22" s="787"/>
      <c r="U22" s="787"/>
      <c r="V22" s="787"/>
      <c r="W22" s="787"/>
      <c r="X22" s="787"/>
      <c r="Y22" s="787"/>
      <c r="Z22" s="787"/>
      <c r="AA22" s="787"/>
      <c r="AB22" s="787"/>
      <c r="AC22" s="787"/>
      <c r="AD22" s="787"/>
      <c r="AE22" s="788"/>
      <c r="AF22" s="742"/>
      <c r="AG22" s="743"/>
      <c r="AH22" s="743"/>
      <c r="AI22" s="743"/>
      <c r="AJ22" s="744"/>
      <c r="AK22" s="789"/>
      <c r="AL22" s="790"/>
      <c r="AM22" s="790"/>
      <c r="AN22" s="790"/>
      <c r="AO22" s="790"/>
      <c r="AP22" s="790"/>
      <c r="AQ22" s="790"/>
      <c r="AR22" s="790"/>
      <c r="AS22" s="790"/>
      <c r="AT22" s="790"/>
      <c r="AU22" s="791"/>
      <c r="AV22" s="791"/>
      <c r="AW22" s="791"/>
      <c r="AX22" s="791"/>
      <c r="AY22" s="792"/>
      <c r="AZ22" s="793" t="s">
        <v>391</v>
      </c>
      <c r="BA22" s="793"/>
      <c r="BB22" s="793"/>
      <c r="BC22" s="793"/>
      <c r="BD22" s="794"/>
      <c r="BE22" s="227"/>
      <c r="BF22" s="227"/>
      <c r="BG22" s="227"/>
      <c r="BH22" s="227"/>
      <c r="BI22" s="227"/>
      <c r="BJ22" s="227"/>
      <c r="BK22" s="227"/>
      <c r="BL22" s="227"/>
      <c r="BM22" s="227"/>
      <c r="BN22" s="227"/>
      <c r="BO22" s="227"/>
      <c r="BP22" s="227"/>
      <c r="BQ22" s="233">
        <v>16</v>
      </c>
      <c r="BR22" s="234"/>
      <c r="BS22" s="769"/>
      <c r="BT22" s="770"/>
      <c r="BU22" s="770"/>
      <c r="BV22" s="770"/>
      <c r="BW22" s="770"/>
      <c r="BX22" s="770"/>
      <c r="BY22" s="770"/>
      <c r="BZ22" s="770"/>
      <c r="CA22" s="770"/>
      <c r="CB22" s="770"/>
      <c r="CC22" s="770"/>
      <c r="CD22" s="770"/>
      <c r="CE22" s="770"/>
      <c r="CF22" s="770"/>
      <c r="CG22" s="771"/>
      <c r="CH22" s="772"/>
      <c r="CI22" s="773"/>
      <c r="CJ22" s="773"/>
      <c r="CK22" s="773"/>
      <c r="CL22" s="774"/>
      <c r="CM22" s="772"/>
      <c r="CN22" s="773"/>
      <c r="CO22" s="773"/>
      <c r="CP22" s="773"/>
      <c r="CQ22" s="774"/>
      <c r="CR22" s="772"/>
      <c r="CS22" s="773"/>
      <c r="CT22" s="773"/>
      <c r="CU22" s="773"/>
      <c r="CV22" s="774"/>
      <c r="CW22" s="772"/>
      <c r="CX22" s="773"/>
      <c r="CY22" s="773"/>
      <c r="CZ22" s="773"/>
      <c r="DA22" s="774"/>
      <c r="DB22" s="772"/>
      <c r="DC22" s="773"/>
      <c r="DD22" s="773"/>
      <c r="DE22" s="773"/>
      <c r="DF22" s="774"/>
      <c r="DG22" s="772"/>
      <c r="DH22" s="773"/>
      <c r="DI22" s="773"/>
      <c r="DJ22" s="773"/>
      <c r="DK22" s="774"/>
      <c r="DL22" s="772"/>
      <c r="DM22" s="773"/>
      <c r="DN22" s="773"/>
      <c r="DO22" s="773"/>
      <c r="DP22" s="774"/>
      <c r="DQ22" s="772"/>
      <c r="DR22" s="773"/>
      <c r="DS22" s="773"/>
      <c r="DT22" s="773"/>
      <c r="DU22" s="774"/>
      <c r="DV22" s="769"/>
      <c r="DW22" s="770"/>
      <c r="DX22" s="770"/>
      <c r="DY22" s="770"/>
      <c r="DZ22" s="775"/>
      <c r="EA22" s="229"/>
    </row>
    <row r="23" spans="1:131" s="230" customFormat="1" ht="26.25" customHeight="1" thickBot="1" x14ac:dyDescent="0.2">
      <c r="A23" s="235" t="s">
        <v>392</v>
      </c>
      <c r="B23" s="776" t="s">
        <v>393</v>
      </c>
      <c r="C23" s="777"/>
      <c r="D23" s="777"/>
      <c r="E23" s="777"/>
      <c r="F23" s="777"/>
      <c r="G23" s="777"/>
      <c r="H23" s="777"/>
      <c r="I23" s="777"/>
      <c r="J23" s="777"/>
      <c r="K23" s="777"/>
      <c r="L23" s="777"/>
      <c r="M23" s="777"/>
      <c r="N23" s="777"/>
      <c r="O23" s="777"/>
      <c r="P23" s="778"/>
      <c r="Q23" s="779">
        <v>2714</v>
      </c>
      <c r="R23" s="780"/>
      <c r="S23" s="780"/>
      <c r="T23" s="780"/>
      <c r="U23" s="780"/>
      <c r="V23" s="780">
        <v>2624</v>
      </c>
      <c r="W23" s="780"/>
      <c r="X23" s="780"/>
      <c r="Y23" s="780"/>
      <c r="Z23" s="780"/>
      <c r="AA23" s="780">
        <v>90</v>
      </c>
      <c r="AB23" s="780"/>
      <c r="AC23" s="780"/>
      <c r="AD23" s="780"/>
      <c r="AE23" s="781"/>
      <c r="AF23" s="782">
        <v>82</v>
      </c>
      <c r="AG23" s="780"/>
      <c r="AH23" s="780"/>
      <c r="AI23" s="780"/>
      <c r="AJ23" s="783"/>
      <c r="AK23" s="784"/>
      <c r="AL23" s="785"/>
      <c r="AM23" s="785"/>
      <c r="AN23" s="785"/>
      <c r="AO23" s="785"/>
      <c r="AP23" s="780"/>
      <c r="AQ23" s="780"/>
      <c r="AR23" s="780"/>
      <c r="AS23" s="780"/>
      <c r="AT23" s="780"/>
      <c r="AU23" s="796"/>
      <c r="AV23" s="796"/>
      <c r="AW23" s="796"/>
      <c r="AX23" s="796"/>
      <c r="AY23" s="797"/>
      <c r="AZ23" s="798" t="s">
        <v>394</v>
      </c>
      <c r="BA23" s="799"/>
      <c r="BB23" s="799"/>
      <c r="BC23" s="799"/>
      <c r="BD23" s="800"/>
      <c r="BE23" s="227"/>
      <c r="BF23" s="227"/>
      <c r="BG23" s="227"/>
      <c r="BH23" s="227"/>
      <c r="BI23" s="227"/>
      <c r="BJ23" s="227"/>
      <c r="BK23" s="227"/>
      <c r="BL23" s="227"/>
      <c r="BM23" s="227"/>
      <c r="BN23" s="227"/>
      <c r="BO23" s="227"/>
      <c r="BP23" s="227"/>
      <c r="BQ23" s="233">
        <v>17</v>
      </c>
      <c r="BR23" s="234"/>
      <c r="BS23" s="769"/>
      <c r="BT23" s="770"/>
      <c r="BU23" s="770"/>
      <c r="BV23" s="770"/>
      <c r="BW23" s="770"/>
      <c r="BX23" s="770"/>
      <c r="BY23" s="770"/>
      <c r="BZ23" s="770"/>
      <c r="CA23" s="770"/>
      <c r="CB23" s="770"/>
      <c r="CC23" s="770"/>
      <c r="CD23" s="770"/>
      <c r="CE23" s="770"/>
      <c r="CF23" s="770"/>
      <c r="CG23" s="771"/>
      <c r="CH23" s="772"/>
      <c r="CI23" s="773"/>
      <c r="CJ23" s="773"/>
      <c r="CK23" s="773"/>
      <c r="CL23" s="774"/>
      <c r="CM23" s="772"/>
      <c r="CN23" s="773"/>
      <c r="CO23" s="773"/>
      <c r="CP23" s="773"/>
      <c r="CQ23" s="774"/>
      <c r="CR23" s="772"/>
      <c r="CS23" s="773"/>
      <c r="CT23" s="773"/>
      <c r="CU23" s="773"/>
      <c r="CV23" s="774"/>
      <c r="CW23" s="772"/>
      <c r="CX23" s="773"/>
      <c r="CY23" s="773"/>
      <c r="CZ23" s="773"/>
      <c r="DA23" s="774"/>
      <c r="DB23" s="772"/>
      <c r="DC23" s="773"/>
      <c r="DD23" s="773"/>
      <c r="DE23" s="773"/>
      <c r="DF23" s="774"/>
      <c r="DG23" s="772"/>
      <c r="DH23" s="773"/>
      <c r="DI23" s="773"/>
      <c r="DJ23" s="773"/>
      <c r="DK23" s="774"/>
      <c r="DL23" s="772"/>
      <c r="DM23" s="773"/>
      <c r="DN23" s="773"/>
      <c r="DO23" s="773"/>
      <c r="DP23" s="774"/>
      <c r="DQ23" s="772"/>
      <c r="DR23" s="773"/>
      <c r="DS23" s="773"/>
      <c r="DT23" s="773"/>
      <c r="DU23" s="774"/>
      <c r="DV23" s="769"/>
      <c r="DW23" s="770"/>
      <c r="DX23" s="770"/>
      <c r="DY23" s="770"/>
      <c r="DZ23" s="775"/>
      <c r="EA23" s="229"/>
    </row>
    <row r="24" spans="1:131" s="230" customFormat="1" ht="26.25" customHeight="1" x14ac:dyDescent="0.15">
      <c r="A24" s="795" t="s">
        <v>395</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26"/>
      <c r="BA24" s="226"/>
      <c r="BB24" s="226"/>
      <c r="BC24" s="226"/>
      <c r="BD24" s="226"/>
      <c r="BE24" s="227"/>
      <c r="BF24" s="227"/>
      <c r="BG24" s="227"/>
      <c r="BH24" s="227"/>
      <c r="BI24" s="227"/>
      <c r="BJ24" s="227"/>
      <c r="BK24" s="227"/>
      <c r="BL24" s="227"/>
      <c r="BM24" s="227"/>
      <c r="BN24" s="227"/>
      <c r="BO24" s="227"/>
      <c r="BP24" s="227"/>
      <c r="BQ24" s="233">
        <v>18</v>
      </c>
      <c r="BR24" s="234"/>
      <c r="BS24" s="769"/>
      <c r="BT24" s="770"/>
      <c r="BU24" s="770"/>
      <c r="BV24" s="770"/>
      <c r="BW24" s="770"/>
      <c r="BX24" s="770"/>
      <c r="BY24" s="770"/>
      <c r="BZ24" s="770"/>
      <c r="CA24" s="770"/>
      <c r="CB24" s="770"/>
      <c r="CC24" s="770"/>
      <c r="CD24" s="770"/>
      <c r="CE24" s="770"/>
      <c r="CF24" s="770"/>
      <c r="CG24" s="771"/>
      <c r="CH24" s="772"/>
      <c r="CI24" s="773"/>
      <c r="CJ24" s="773"/>
      <c r="CK24" s="773"/>
      <c r="CL24" s="774"/>
      <c r="CM24" s="772"/>
      <c r="CN24" s="773"/>
      <c r="CO24" s="773"/>
      <c r="CP24" s="773"/>
      <c r="CQ24" s="774"/>
      <c r="CR24" s="772"/>
      <c r="CS24" s="773"/>
      <c r="CT24" s="773"/>
      <c r="CU24" s="773"/>
      <c r="CV24" s="774"/>
      <c r="CW24" s="772"/>
      <c r="CX24" s="773"/>
      <c r="CY24" s="773"/>
      <c r="CZ24" s="773"/>
      <c r="DA24" s="774"/>
      <c r="DB24" s="772"/>
      <c r="DC24" s="773"/>
      <c r="DD24" s="773"/>
      <c r="DE24" s="773"/>
      <c r="DF24" s="774"/>
      <c r="DG24" s="772"/>
      <c r="DH24" s="773"/>
      <c r="DI24" s="773"/>
      <c r="DJ24" s="773"/>
      <c r="DK24" s="774"/>
      <c r="DL24" s="772"/>
      <c r="DM24" s="773"/>
      <c r="DN24" s="773"/>
      <c r="DO24" s="773"/>
      <c r="DP24" s="774"/>
      <c r="DQ24" s="772"/>
      <c r="DR24" s="773"/>
      <c r="DS24" s="773"/>
      <c r="DT24" s="773"/>
      <c r="DU24" s="774"/>
      <c r="DV24" s="769"/>
      <c r="DW24" s="770"/>
      <c r="DX24" s="770"/>
      <c r="DY24" s="770"/>
      <c r="DZ24" s="775"/>
      <c r="EA24" s="229"/>
    </row>
    <row r="25" spans="1:131" ht="26.25" customHeight="1" thickBot="1" x14ac:dyDescent="0.2">
      <c r="A25" s="726" t="s">
        <v>396</v>
      </c>
      <c r="B25" s="726"/>
      <c r="C25" s="726"/>
      <c r="D25" s="726"/>
      <c r="E25" s="726"/>
      <c r="F25" s="726"/>
      <c r="G25" s="726"/>
      <c r="H25" s="726"/>
      <c r="I25" s="726"/>
      <c r="J25" s="726"/>
      <c r="K25" s="726"/>
      <c r="L25" s="726"/>
      <c r="M25" s="726"/>
      <c r="N25" s="726"/>
      <c r="O25" s="726"/>
      <c r="P25" s="726"/>
      <c r="Q25" s="726"/>
      <c r="R25" s="726"/>
      <c r="S25" s="726"/>
      <c r="T25" s="726"/>
      <c r="U25" s="726"/>
      <c r="V25" s="726"/>
      <c r="W25" s="726"/>
      <c r="X25" s="726"/>
      <c r="Y25" s="726"/>
      <c r="Z25" s="726"/>
      <c r="AA25" s="726"/>
      <c r="AB25" s="726"/>
      <c r="AC25" s="726"/>
      <c r="AD25" s="726"/>
      <c r="AE25" s="726"/>
      <c r="AF25" s="726"/>
      <c r="AG25" s="726"/>
      <c r="AH25" s="726"/>
      <c r="AI25" s="726"/>
      <c r="AJ25" s="726"/>
      <c r="AK25" s="726"/>
      <c r="AL25" s="726"/>
      <c r="AM25" s="726"/>
      <c r="AN25" s="726"/>
      <c r="AO25" s="726"/>
      <c r="AP25" s="726"/>
      <c r="AQ25" s="726"/>
      <c r="AR25" s="726"/>
      <c r="AS25" s="726"/>
      <c r="AT25" s="726"/>
      <c r="AU25" s="726"/>
      <c r="AV25" s="726"/>
      <c r="AW25" s="726"/>
      <c r="AX25" s="726"/>
      <c r="AY25" s="726"/>
      <c r="AZ25" s="726"/>
      <c r="BA25" s="726"/>
      <c r="BB25" s="726"/>
      <c r="BC25" s="726"/>
      <c r="BD25" s="726"/>
      <c r="BE25" s="726"/>
      <c r="BF25" s="726"/>
      <c r="BG25" s="726"/>
      <c r="BH25" s="726"/>
      <c r="BI25" s="726"/>
      <c r="BJ25" s="226"/>
      <c r="BK25" s="226"/>
      <c r="BL25" s="226"/>
      <c r="BM25" s="226"/>
      <c r="BN25" s="226"/>
      <c r="BO25" s="236"/>
      <c r="BP25" s="236"/>
      <c r="BQ25" s="233">
        <v>19</v>
      </c>
      <c r="BR25" s="234"/>
      <c r="BS25" s="769"/>
      <c r="BT25" s="770"/>
      <c r="BU25" s="770"/>
      <c r="BV25" s="770"/>
      <c r="BW25" s="770"/>
      <c r="BX25" s="770"/>
      <c r="BY25" s="770"/>
      <c r="BZ25" s="770"/>
      <c r="CA25" s="770"/>
      <c r="CB25" s="770"/>
      <c r="CC25" s="770"/>
      <c r="CD25" s="770"/>
      <c r="CE25" s="770"/>
      <c r="CF25" s="770"/>
      <c r="CG25" s="771"/>
      <c r="CH25" s="772"/>
      <c r="CI25" s="773"/>
      <c r="CJ25" s="773"/>
      <c r="CK25" s="773"/>
      <c r="CL25" s="774"/>
      <c r="CM25" s="772"/>
      <c r="CN25" s="773"/>
      <c r="CO25" s="773"/>
      <c r="CP25" s="773"/>
      <c r="CQ25" s="774"/>
      <c r="CR25" s="772"/>
      <c r="CS25" s="773"/>
      <c r="CT25" s="773"/>
      <c r="CU25" s="773"/>
      <c r="CV25" s="774"/>
      <c r="CW25" s="772"/>
      <c r="CX25" s="773"/>
      <c r="CY25" s="773"/>
      <c r="CZ25" s="773"/>
      <c r="DA25" s="774"/>
      <c r="DB25" s="772"/>
      <c r="DC25" s="773"/>
      <c r="DD25" s="773"/>
      <c r="DE25" s="773"/>
      <c r="DF25" s="774"/>
      <c r="DG25" s="772"/>
      <c r="DH25" s="773"/>
      <c r="DI25" s="773"/>
      <c r="DJ25" s="773"/>
      <c r="DK25" s="774"/>
      <c r="DL25" s="772"/>
      <c r="DM25" s="773"/>
      <c r="DN25" s="773"/>
      <c r="DO25" s="773"/>
      <c r="DP25" s="774"/>
      <c r="DQ25" s="772"/>
      <c r="DR25" s="773"/>
      <c r="DS25" s="773"/>
      <c r="DT25" s="773"/>
      <c r="DU25" s="774"/>
      <c r="DV25" s="769"/>
      <c r="DW25" s="770"/>
      <c r="DX25" s="770"/>
      <c r="DY25" s="770"/>
      <c r="DZ25" s="775"/>
      <c r="EA25" s="224"/>
    </row>
    <row r="26" spans="1:131" ht="26.25" customHeight="1" x14ac:dyDescent="0.15">
      <c r="A26" s="716" t="s">
        <v>372</v>
      </c>
      <c r="B26" s="717"/>
      <c r="C26" s="717"/>
      <c r="D26" s="717"/>
      <c r="E26" s="717"/>
      <c r="F26" s="717"/>
      <c r="G26" s="717"/>
      <c r="H26" s="717"/>
      <c r="I26" s="717"/>
      <c r="J26" s="717"/>
      <c r="K26" s="717"/>
      <c r="L26" s="717"/>
      <c r="M26" s="717"/>
      <c r="N26" s="717"/>
      <c r="O26" s="717"/>
      <c r="P26" s="718"/>
      <c r="Q26" s="712" t="s">
        <v>397</v>
      </c>
      <c r="R26" s="708"/>
      <c r="S26" s="708"/>
      <c r="T26" s="708"/>
      <c r="U26" s="709"/>
      <c r="V26" s="712" t="s">
        <v>398</v>
      </c>
      <c r="W26" s="708"/>
      <c r="X26" s="708"/>
      <c r="Y26" s="708"/>
      <c r="Z26" s="709"/>
      <c r="AA26" s="712" t="s">
        <v>399</v>
      </c>
      <c r="AB26" s="708"/>
      <c r="AC26" s="708"/>
      <c r="AD26" s="708"/>
      <c r="AE26" s="708"/>
      <c r="AF26" s="801" t="s">
        <v>400</v>
      </c>
      <c r="AG26" s="802"/>
      <c r="AH26" s="802"/>
      <c r="AI26" s="802"/>
      <c r="AJ26" s="803"/>
      <c r="AK26" s="708" t="s">
        <v>401</v>
      </c>
      <c r="AL26" s="708"/>
      <c r="AM26" s="708"/>
      <c r="AN26" s="708"/>
      <c r="AO26" s="709"/>
      <c r="AP26" s="712" t="s">
        <v>402</v>
      </c>
      <c r="AQ26" s="708"/>
      <c r="AR26" s="708"/>
      <c r="AS26" s="708"/>
      <c r="AT26" s="709"/>
      <c r="AU26" s="712" t="s">
        <v>403</v>
      </c>
      <c r="AV26" s="708"/>
      <c r="AW26" s="708"/>
      <c r="AX26" s="708"/>
      <c r="AY26" s="709"/>
      <c r="AZ26" s="712" t="s">
        <v>404</v>
      </c>
      <c r="BA26" s="708"/>
      <c r="BB26" s="708"/>
      <c r="BC26" s="708"/>
      <c r="BD26" s="709"/>
      <c r="BE26" s="712" t="s">
        <v>379</v>
      </c>
      <c r="BF26" s="708"/>
      <c r="BG26" s="708"/>
      <c r="BH26" s="708"/>
      <c r="BI26" s="714"/>
      <c r="BJ26" s="226"/>
      <c r="BK26" s="226"/>
      <c r="BL26" s="226"/>
      <c r="BM26" s="226"/>
      <c r="BN26" s="226"/>
      <c r="BO26" s="236"/>
      <c r="BP26" s="236"/>
      <c r="BQ26" s="233">
        <v>20</v>
      </c>
      <c r="BR26" s="234"/>
      <c r="BS26" s="769"/>
      <c r="BT26" s="770"/>
      <c r="BU26" s="770"/>
      <c r="BV26" s="770"/>
      <c r="BW26" s="770"/>
      <c r="BX26" s="770"/>
      <c r="BY26" s="770"/>
      <c r="BZ26" s="770"/>
      <c r="CA26" s="770"/>
      <c r="CB26" s="770"/>
      <c r="CC26" s="770"/>
      <c r="CD26" s="770"/>
      <c r="CE26" s="770"/>
      <c r="CF26" s="770"/>
      <c r="CG26" s="771"/>
      <c r="CH26" s="772"/>
      <c r="CI26" s="773"/>
      <c r="CJ26" s="773"/>
      <c r="CK26" s="773"/>
      <c r="CL26" s="774"/>
      <c r="CM26" s="772"/>
      <c r="CN26" s="773"/>
      <c r="CO26" s="773"/>
      <c r="CP26" s="773"/>
      <c r="CQ26" s="774"/>
      <c r="CR26" s="772"/>
      <c r="CS26" s="773"/>
      <c r="CT26" s="773"/>
      <c r="CU26" s="773"/>
      <c r="CV26" s="774"/>
      <c r="CW26" s="772"/>
      <c r="CX26" s="773"/>
      <c r="CY26" s="773"/>
      <c r="CZ26" s="773"/>
      <c r="DA26" s="774"/>
      <c r="DB26" s="772"/>
      <c r="DC26" s="773"/>
      <c r="DD26" s="773"/>
      <c r="DE26" s="773"/>
      <c r="DF26" s="774"/>
      <c r="DG26" s="772"/>
      <c r="DH26" s="773"/>
      <c r="DI26" s="773"/>
      <c r="DJ26" s="773"/>
      <c r="DK26" s="774"/>
      <c r="DL26" s="772"/>
      <c r="DM26" s="773"/>
      <c r="DN26" s="773"/>
      <c r="DO26" s="773"/>
      <c r="DP26" s="774"/>
      <c r="DQ26" s="772"/>
      <c r="DR26" s="773"/>
      <c r="DS26" s="773"/>
      <c r="DT26" s="773"/>
      <c r="DU26" s="774"/>
      <c r="DV26" s="769"/>
      <c r="DW26" s="770"/>
      <c r="DX26" s="770"/>
      <c r="DY26" s="770"/>
      <c r="DZ26" s="775"/>
      <c r="EA26" s="224"/>
    </row>
    <row r="27" spans="1:131" ht="26.25" customHeight="1" thickBot="1" x14ac:dyDescent="0.2">
      <c r="A27" s="719"/>
      <c r="B27" s="720"/>
      <c r="C27" s="720"/>
      <c r="D27" s="720"/>
      <c r="E27" s="720"/>
      <c r="F27" s="720"/>
      <c r="G27" s="720"/>
      <c r="H27" s="720"/>
      <c r="I27" s="720"/>
      <c r="J27" s="720"/>
      <c r="K27" s="720"/>
      <c r="L27" s="720"/>
      <c r="M27" s="720"/>
      <c r="N27" s="720"/>
      <c r="O27" s="720"/>
      <c r="P27" s="721"/>
      <c r="Q27" s="713"/>
      <c r="R27" s="710"/>
      <c r="S27" s="710"/>
      <c r="T27" s="710"/>
      <c r="U27" s="711"/>
      <c r="V27" s="713"/>
      <c r="W27" s="710"/>
      <c r="X27" s="710"/>
      <c r="Y27" s="710"/>
      <c r="Z27" s="711"/>
      <c r="AA27" s="713"/>
      <c r="AB27" s="710"/>
      <c r="AC27" s="710"/>
      <c r="AD27" s="710"/>
      <c r="AE27" s="710"/>
      <c r="AF27" s="804"/>
      <c r="AG27" s="805"/>
      <c r="AH27" s="805"/>
      <c r="AI27" s="805"/>
      <c r="AJ27" s="806"/>
      <c r="AK27" s="710"/>
      <c r="AL27" s="710"/>
      <c r="AM27" s="710"/>
      <c r="AN27" s="710"/>
      <c r="AO27" s="711"/>
      <c r="AP27" s="713"/>
      <c r="AQ27" s="710"/>
      <c r="AR27" s="710"/>
      <c r="AS27" s="710"/>
      <c r="AT27" s="711"/>
      <c r="AU27" s="713"/>
      <c r="AV27" s="710"/>
      <c r="AW27" s="710"/>
      <c r="AX27" s="710"/>
      <c r="AY27" s="711"/>
      <c r="AZ27" s="713"/>
      <c r="BA27" s="710"/>
      <c r="BB27" s="710"/>
      <c r="BC27" s="710"/>
      <c r="BD27" s="711"/>
      <c r="BE27" s="713"/>
      <c r="BF27" s="710"/>
      <c r="BG27" s="710"/>
      <c r="BH27" s="710"/>
      <c r="BI27" s="715"/>
      <c r="BJ27" s="226"/>
      <c r="BK27" s="226"/>
      <c r="BL27" s="226"/>
      <c r="BM27" s="226"/>
      <c r="BN27" s="226"/>
      <c r="BO27" s="236"/>
      <c r="BP27" s="236"/>
      <c r="BQ27" s="233">
        <v>21</v>
      </c>
      <c r="BR27" s="234"/>
      <c r="BS27" s="769"/>
      <c r="BT27" s="770"/>
      <c r="BU27" s="770"/>
      <c r="BV27" s="770"/>
      <c r="BW27" s="770"/>
      <c r="BX27" s="770"/>
      <c r="BY27" s="770"/>
      <c r="BZ27" s="770"/>
      <c r="CA27" s="770"/>
      <c r="CB27" s="770"/>
      <c r="CC27" s="770"/>
      <c r="CD27" s="770"/>
      <c r="CE27" s="770"/>
      <c r="CF27" s="770"/>
      <c r="CG27" s="771"/>
      <c r="CH27" s="772"/>
      <c r="CI27" s="773"/>
      <c r="CJ27" s="773"/>
      <c r="CK27" s="773"/>
      <c r="CL27" s="774"/>
      <c r="CM27" s="772"/>
      <c r="CN27" s="773"/>
      <c r="CO27" s="773"/>
      <c r="CP27" s="773"/>
      <c r="CQ27" s="774"/>
      <c r="CR27" s="772"/>
      <c r="CS27" s="773"/>
      <c r="CT27" s="773"/>
      <c r="CU27" s="773"/>
      <c r="CV27" s="774"/>
      <c r="CW27" s="772"/>
      <c r="CX27" s="773"/>
      <c r="CY27" s="773"/>
      <c r="CZ27" s="773"/>
      <c r="DA27" s="774"/>
      <c r="DB27" s="772"/>
      <c r="DC27" s="773"/>
      <c r="DD27" s="773"/>
      <c r="DE27" s="773"/>
      <c r="DF27" s="774"/>
      <c r="DG27" s="772"/>
      <c r="DH27" s="773"/>
      <c r="DI27" s="773"/>
      <c r="DJ27" s="773"/>
      <c r="DK27" s="774"/>
      <c r="DL27" s="772"/>
      <c r="DM27" s="773"/>
      <c r="DN27" s="773"/>
      <c r="DO27" s="773"/>
      <c r="DP27" s="774"/>
      <c r="DQ27" s="772"/>
      <c r="DR27" s="773"/>
      <c r="DS27" s="773"/>
      <c r="DT27" s="773"/>
      <c r="DU27" s="774"/>
      <c r="DV27" s="769"/>
      <c r="DW27" s="770"/>
      <c r="DX27" s="770"/>
      <c r="DY27" s="770"/>
      <c r="DZ27" s="775"/>
      <c r="EA27" s="224"/>
    </row>
    <row r="28" spans="1:131" ht="26.25" customHeight="1" thickTop="1" x14ac:dyDescent="0.15">
      <c r="A28" s="237">
        <v>1</v>
      </c>
      <c r="B28" s="747" t="s">
        <v>405</v>
      </c>
      <c r="C28" s="748"/>
      <c r="D28" s="748"/>
      <c r="E28" s="748"/>
      <c r="F28" s="748"/>
      <c r="G28" s="748"/>
      <c r="H28" s="748"/>
      <c r="I28" s="748"/>
      <c r="J28" s="748"/>
      <c r="K28" s="748"/>
      <c r="L28" s="748"/>
      <c r="M28" s="748"/>
      <c r="N28" s="748"/>
      <c r="O28" s="748"/>
      <c r="P28" s="749"/>
      <c r="Q28" s="809">
        <v>185</v>
      </c>
      <c r="R28" s="810"/>
      <c r="S28" s="810"/>
      <c r="T28" s="810"/>
      <c r="U28" s="810"/>
      <c r="V28" s="810">
        <v>185</v>
      </c>
      <c r="W28" s="810"/>
      <c r="X28" s="810"/>
      <c r="Y28" s="810"/>
      <c r="Z28" s="810"/>
      <c r="AA28" s="810">
        <v>0</v>
      </c>
      <c r="AB28" s="810"/>
      <c r="AC28" s="810"/>
      <c r="AD28" s="810"/>
      <c r="AE28" s="811"/>
      <c r="AF28" s="812">
        <v>0</v>
      </c>
      <c r="AG28" s="810"/>
      <c r="AH28" s="810"/>
      <c r="AI28" s="810"/>
      <c r="AJ28" s="813"/>
      <c r="AK28" s="814">
        <v>19</v>
      </c>
      <c r="AL28" s="815"/>
      <c r="AM28" s="815"/>
      <c r="AN28" s="815"/>
      <c r="AO28" s="815"/>
      <c r="AP28" s="815" t="s">
        <v>580</v>
      </c>
      <c r="AQ28" s="815"/>
      <c r="AR28" s="815"/>
      <c r="AS28" s="815"/>
      <c r="AT28" s="815"/>
      <c r="AU28" s="815" t="s">
        <v>580</v>
      </c>
      <c r="AV28" s="815"/>
      <c r="AW28" s="815"/>
      <c r="AX28" s="815"/>
      <c r="AY28" s="815"/>
      <c r="AZ28" s="816" t="s">
        <v>131</v>
      </c>
      <c r="BA28" s="816"/>
      <c r="BB28" s="816"/>
      <c r="BC28" s="816"/>
      <c r="BD28" s="816"/>
      <c r="BE28" s="807"/>
      <c r="BF28" s="807"/>
      <c r="BG28" s="807"/>
      <c r="BH28" s="807"/>
      <c r="BI28" s="808"/>
      <c r="BJ28" s="226"/>
      <c r="BK28" s="226"/>
      <c r="BL28" s="226"/>
      <c r="BM28" s="226"/>
      <c r="BN28" s="226"/>
      <c r="BO28" s="236"/>
      <c r="BP28" s="236"/>
      <c r="BQ28" s="233">
        <v>22</v>
      </c>
      <c r="BR28" s="234"/>
      <c r="BS28" s="769"/>
      <c r="BT28" s="770"/>
      <c r="BU28" s="770"/>
      <c r="BV28" s="770"/>
      <c r="BW28" s="770"/>
      <c r="BX28" s="770"/>
      <c r="BY28" s="770"/>
      <c r="BZ28" s="770"/>
      <c r="CA28" s="770"/>
      <c r="CB28" s="770"/>
      <c r="CC28" s="770"/>
      <c r="CD28" s="770"/>
      <c r="CE28" s="770"/>
      <c r="CF28" s="770"/>
      <c r="CG28" s="771"/>
      <c r="CH28" s="772"/>
      <c r="CI28" s="773"/>
      <c r="CJ28" s="773"/>
      <c r="CK28" s="773"/>
      <c r="CL28" s="774"/>
      <c r="CM28" s="772"/>
      <c r="CN28" s="773"/>
      <c r="CO28" s="773"/>
      <c r="CP28" s="773"/>
      <c r="CQ28" s="774"/>
      <c r="CR28" s="772"/>
      <c r="CS28" s="773"/>
      <c r="CT28" s="773"/>
      <c r="CU28" s="773"/>
      <c r="CV28" s="774"/>
      <c r="CW28" s="772"/>
      <c r="CX28" s="773"/>
      <c r="CY28" s="773"/>
      <c r="CZ28" s="773"/>
      <c r="DA28" s="774"/>
      <c r="DB28" s="772"/>
      <c r="DC28" s="773"/>
      <c r="DD28" s="773"/>
      <c r="DE28" s="773"/>
      <c r="DF28" s="774"/>
      <c r="DG28" s="772"/>
      <c r="DH28" s="773"/>
      <c r="DI28" s="773"/>
      <c r="DJ28" s="773"/>
      <c r="DK28" s="774"/>
      <c r="DL28" s="772"/>
      <c r="DM28" s="773"/>
      <c r="DN28" s="773"/>
      <c r="DO28" s="773"/>
      <c r="DP28" s="774"/>
      <c r="DQ28" s="772"/>
      <c r="DR28" s="773"/>
      <c r="DS28" s="773"/>
      <c r="DT28" s="773"/>
      <c r="DU28" s="774"/>
      <c r="DV28" s="769"/>
      <c r="DW28" s="770"/>
      <c r="DX28" s="770"/>
      <c r="DY28" s="770"/>
      <c r="DZ28" s="775"/>
      <c r="EA28" s="224"/>
    </row>
    <row r="29" spans="1:131" ht="26.25" customHeight="1" x14ac:dyDescent="0.15">
      <c r="A29" s="237">
        <v>2</v>
      </c>
      <c r="B29" s="736" t="s">
        <v>406</v>
      </c>
      <c r="C29" s="737"/>
      <c r="D29" s="737"/>
      <c r="E29" s="737"/>
      <c r="F29" s="737"/>
      <c r="G29" s="737"/>
      <c r="H29" s="737"/>
      <c r="I29" s="737"/>
      <c r="J29" s="737"/>
      <c r="K29" s="737"/>
      <c r="L29" s="737"/>
      <c r="M29" s="737"/>
      <c r="N29" s="737"/>
      <c r="O29" s="737"/>
      <c r="P29" s="738"/>
      <c r="Q29" s="739">
        <v>38</v>
      </c>
      <c r="R29" s="740"/>
      <c r="S29" s="740"/>
      <c r="T29" s="740"/>
      <c r="U29" s="740"/>
      <c r="V29" s="740">
        <v>37</v>
      </c>
      <c r="W29" s="740"/>
      <c r="X29" s="740"/>
      <c r="Y29" s="740"/>
      <c r="Z29" s="740"/>
      <c r="AA29" s="740">
        <v>1</v>
      </c>
      <c r="AB29" s="740"/>
      <c r="AC29" s="740"/>
      <c r="AD29" s="740"/>
      <c r="AE29" s="741"/>
      <c r="AF29" s="742">
        <v>1</v>
      </c>
      <c r="AG29" s="743"/>
      <c r="AH29" s="743"/>
      <c r="AI29" s="743"/>
      <c r="AJ29" s="744"/>
      <c r="AK29" s="821">
        <v>15</v>
      </c>
      <c r="AL29" s="817"/>
      <c r="AM29" s="817"/>
      <c r="AN29" s="817"/>
      <c r="AO29" s="817"/>
      <c r="AP29" s="817" t="s">
        <v>580</v>
      </c>
      <c r="AQ29" s="817"/>
      <c r="AR29" s="817"/>
      <c r="AS29" s="817"/>
      <c r="AT29" s="817"/>
      <c r="AU29" s="817" t="s">
        <v>580</v>
      </c>
      <c r="AV29" s="817"/>
      <c r="AW29" s="817"/>
      <c r="AX29" s="817"/>
      <c r="AY29" s="817"/>
      <c r="AZ29" s="818" t="s">
        <v>131</v>
      </c>
      <c r="BA29" s="818"/>
      <c r="BB29" s="818"/>
      <c r="BC29" s="818"/>
      <c r="BD29" s="818"/>
      <c r="BE29" s="819"/>
      <c r="BF29" s="819"/>
      <c r="BG29" s="819"/>
      <c r="BH29" s="819"/>
      <c r="BI29" s="820"/>
      <c r="BJ29" s="226"/>
      <c r="BK29" s="226"/>
      <c r="BL29" s="226"/>
      <c r="BM29" s="226"/>
      <c r="BN29" s="226"/>
      <c r="BO29" s="236"/>
      <c r="BP29" s="236"/>
      <c r="BQ29" s="233">
        <v>23</v>
      </c>
      <c r="BR29" s="234"/>
      <c r="BS29" s="769"/>
      <c r="BT29" s="770"/>
      <c r="BU29" s="770"/>
      <c r="BV29" s="770"/>
      <c r="BW29" s="770"/>
      <c r="BX29" s="770"/>
      <c r="BY29" s="770"/>
      <c r="BZ29" s="770"/>
      <c r="CA29" s="770"/>
      <c r="CB29" s="770"/>
      <c r="CC29" s="770"/>
      <c r="CD29" s="770"/>
      <c r="CE29" s="770"/>
      <c r="CF29" s="770"/>
      <c r="CG29" s="771"/>
      <c r="CH29" s="772"/>
      <c r="CI29" s="773"/>
      <c r="CJ29" s="773"/>
      <c r="CK29" s="773"/>
      <c r="CL29" s="774"/>
      <c r="CM29" s="772"/>
      <c r="CN29" s="773"/>
      <c r="CO29" s="773"/>
      <c r="CP29" s="773"/>
      <c r="CQ29" s="774"/>
      <c r="CR29" s="772"/>
      <c r="CS29" s="773"/>
      <c r="CT29" s="773"/>
      <c r="CU29" s="773"/>
      <c r="CV29" s="774"/>
      <c r="CW29" s="772"/>
      <c r="CX29" s="773"/>
      <c r="CY29" s="773"/>
      <c r="CZ29" s="773"/>
      <c r="DA29" s="774"/>
      <c r="DB29" s="772"/>
      <c r="DC29" s="773"/>
      <c r="DD29" s="773"/>
      <c r="DE29" s="773"/>
      <c r="DF29" s="774"/>
      <c r="DG29" s="772"/>
      <c r="DH29" s="773"/>
      <c r="DI29" s="773"/>
      <c r="DJ29" s="773"/>
      <c r="DK29" s="774"/>
      <c r="DL29" s="772"/>
      <c r="DM29" s="773"/>
      <c r="DN29" s="773"/>
      <c r="DO29" s="773"/>
      <c r="DP29" s="774"/>
      <c r="DQ29" s="772"/>
      <c r="DR29" s="773"/>
      <c r="DS29" s="773"/>
      <c r="DT29" s="773"/>
      <c r="DU29" s="774"/>
      <c r="DV29" s="769"/>
      <c r="DW29" s="770"/>
      <c r="DX29" s="770"/>
      <c r="DY29" s="770"/>
      <c r="DZ29" s="775"/>
      <c r="EA29" s="224"/>
    </row>
    <row r="30" spans="1:131" ht="26.25" customHeight="1" x14ac:dyDescent="0.15">
      <c r="A30" s="237">
        <v>3</v>
      </c>
      <c r="B30" s="736" t="s">
        <v>407</v>
      </c>
      <c r="C30" s="737"/>
      <c r="D30" s="737"/>
      <c r="E30" s="737"/>
      <c r="F30" s="737"/>
      <c r="G30" s="737"/>
      <c r="H30" s="737"/>
      <c r="I30" s="737"/>
      <c r="J30" s="737"/>
      <c r="K30" s="737"/>
      <c r="L30" s="737"/>
      <c r="M30" s="737"/>
      <c r="N30" s="737"/>
      <c r="O30" s="737"/>
      <c r="P30" s="738"/>
      <c r="Q30" s="739">
        <v>134</v>
      </c>
      <c r="R30" s="740"/>
      <c r="S30" s="740"/>
      <c r="T30" s="740"/>
      <c r="U30" s="740"/>
      <c r="V30" s="740">
        <v>134</v>
      </c>
      <c r="W30" s="740"/>
      <c r="X30" s="740"/>
      <c r="Y30" s="740"/>
      <c r="Z30" s="740"/>
      <c r="AA30" s="740">
        <v>0</v>
      </c>
      <c r="AB30" s="740"/>
      <c r="AC30" s="740"/>
      <c r="AD30" s="740"/>
      <c r="AE30" s="741"/>
      <c r="AF30" s="742">
        <v>0</v>
      </c>
      <c r="AG30" s="743"/>
      <c r="AH30" s="743"/>
      <c r="AI30" s="743"/>
      <c r="AJ30" s="744"/>
      <c r="AK30" s="821">
        <v>95</v>
      </c>
      <c r="AL30" s="817"/>
      <c r="AM30" s="817"/>
      <c r="AN30" s="817"/>
      <c r="AO30" s="817"/>
      <c r="AP30" s="817">
        <v>75</v>
      </c>
      <c r="AQ30" s="817"/>
      <c r="AR30" s="817"/>
      <c r="AS30" s="817"/>
      <c r="AT30" s="817"/>
      <c r="AU30" s="817">
        <v>37</v>
      </c>
      <c r="AV30" s="817"/>
      <c r="AW30" s="817"/>
      <c r="AX30" s="817"/>
      <c r="AY30" s="817"/>
      <c r="AZ30" s="818" t="s">
        <v>131</v>
      </c>
      <c r="BA30" s="818"/>
      <c r="BB30" s="818"/>
      <c r="BC30" s="818"/>
      <c r="BD30" s="818"/>
      <c r="BE30" s="819" t="s">
        <v>408</v>
      </c>
      <c r="BF30" s="819"/>
      <c r="BG30" s="819"/>
      <c r="BH30" s="819"/>
      <c r="BI30" s="820"/>
      <c r="BJ30" s="226"/>
      <c r="BK30" s="226"/>
      <c r="BL30" s="226"/>
      <c r="BM30" s="226"/>
      <c r="BN30" s="226"/>
      <c r="BO30" s="236"/>
      <c r="BP30" s="236"/>
      <c r="BQ30" s="233">
        <v>24</v>
      </c>
      <c r="BR30" s="234"/>
      <c r="BS30" s="769"/>
      <c r="BT30" s="770"/>
      <c r="BU30" s="770"/>
      <c r="BV30" s="770"/>
      <c r="BW30" s="770"/>
      <c r="BX30" s="770"/>
      <c r="BY30" s="770"/>
      <c r="BZ30" s="770"/>
      <c r="CA30" s="770"/>
      <c r="CB30" s="770"/>
      <c r="CC30" s="770"/>
      <c r="CD30" s="770"/>
      <c r="CE30" s="770"/>
      <c r="CF30" s="770"/>
      <c r="CG30" s="771"/>
      <c r="CH30" s="772"/>
      <c r="CI30" s="773"/>
      <c r="CJ30" s="773"/>
      <c r="CK30" s="773"/>
      <c r="CL30" s="774"/>
      <c r="CM30" s="772"/>
      <c r="CN30" s="773"/>
      <c r="CO30" s="773"/>
      <c r="CP30" s="773"/>
      <c r="CQ30" s="774"/>
      <c r="CR30" s="772"/>
      <c r="CS30" s="773"/>
      <c r="CT30" s="773"/>
      <c r="CU30" s="773"/>
      <c r="CV30" s="774"/>
      <c r="CW30" s="772"/>
      <c r="CX30" s="773"/>
      <c r="CY30" s="773"/>
      <c r="CZ30" s="773"/>
      <c r="DA30" s="774"/>
      <c r="DB30" s="772"/>
      <c r="DC30" s="773"/>
      <c r="DD30" s="773"/>
      <c r="DE30" s="773"/>
      <c r="DF30" s="774"/>
      <c r="DG30" s="772"/>
      <c r="DH30" s="773"/>
      <c r="DI30" s="773"/>
      <c r="DJ30" s="773"/>
      <c r="DK30" s="774"/>
      <c r="DL30" s="772"/>
      <c r="DM30" s="773"/>
      <c r="DN30" s="773"/>
      <c r="DO30" s="773"/>
      <c r="DP30" s="774"/>
      <c r="DQ30" s="772"/>
      <c r="DR30" s="773"/>
      <c r="DS30" s="773"/>
      <c r="DT30" s="773"/>
      <c r="DU30" s="774"/>
      <c r="DV30" s="769"/>
      <c r="DW30" s="770"/>
      <c r="DX30" s="770"/>
      <c r="DY30" s="770"/>
      <c r="DZ30" s="775"/>
      <c r="EA30" s="224"/>
    </row>
    <row r="31" spans="1:131" ht="26.25" customHeight="1" x14ac:dyDescent="0.15">
      <c r="A31" s="237">
        <v>4</v>
      </c>
      <c r="B31" s="736"/>
      <c r="C31" s="737"/>
      <c r="D31" s="737"/>
      <c r="E31" s="737"/>
      <c r="F31" s="737"/>
      <c r="G31" s="737"/>
      <c r="H31" s="737"/>
      <c r="I31" s="737"/>
      <c r="J31" s="737"/>
      <c r="K31" s="737"/>
      <c r="L31" s="737"/>
      <c r="M31" s="737"/>
      <c r="N31" s="737"/>
      <c r="O31" s="737"/>
      <c r="P31" s="738"/>
      <c r="Q31" s="739"/>
      <c r="R31" s="740"/>
      <c r="S31" s="740"/>
      <c r="T31" s="740"/>
      <c r="U31" s="740"/>
      <c r="V31" s="740"/>
      <c r="W31" s="740"/>
      <c r="X31" s="740"/>
      <c r="Y31" s="740"/>
      <c r="Z31" s="740"/>
      <c r="AA31" s="740"/>
      <c r="AB31" s="740"/>
      <c r="AC31" s="740"/>
      <c r="AD31" s="740"/>
      <c r="AE31" s="741"/>
      <c r="AF31" s="742"/>
      <c r="AG31" s="743"/>
      <c r="AH31" s="743"/>
      <c r="AI31" s="743"/>
      <c r="AJ31" s="744"/>
      <c r="AK31" s="821"/>
      <c r="AL31" s="817"/>
      <c r="AM31" s="817"/>
      <c r="AN31" s="817"/>
      <c r="AO31" s="817"/>
      <c r="AP31" s="817"/>
      <c r="AQ31" s="817"/>
      <c r="AR31" s="817"/>
      <c r="AS31" s="817"/>
      <c r="AT31" s="817"/>
      <c r="AU31" s="817"/>
      <c r="AV31" s="817"/>
      <c r="AW31" s="817"/>
      <c r="AX31" s="817"/>
      <c r="AY31" s="817"/>
      <c r="AZ31" s="818"/>
      <c r="BA31" s="818"/>
      <c r="BB31" s="818"/>
      <c r="BC31" s="818"/>
      <c r="BD31" s="818"/>
      <c r="BE31" s="819"/>
      <c r="BF31" s="819"/>
      <c r="BG31" s="819"/>
      <c r="BH31" s="819"/>
      <c r="BI31" s="820"/>
      <c r="BJ31" s="226"/>
      <c r="BK31" s="226"/>
      <c r="BL31" s="226"/>
      <c r="BM31" s="226"/>
      <c r="BN31" s="226"/>
      <c r="BO31" s="236"/>
      <c r="BP31" s="236"/>
      <c r="BQ31" s="233">
        <v>25</v>
      </c>
      <c r="BR31" s="234"/>
      <c r="BS31" s="769"/>
      <c r="BT31" s="770"/>
      <c r="BU31" s="770"/>
      <c r="BV31" s="770"/>
      <c r="BW31" s="770"/>
      <c r="BX31" s="770"/>
      <c r="BY31" s="770"/>
      <c r="BZ31" s="770"/>
      <c r="CA31" s="770"/>
      <c r="CB31" s="770"/>
      <c r="CC31" s="770"/>
      <c r="CD31" s="770"/>
      <c r="CE31" s="770"/>
      <c r="CF31" s="770"/>
      <c r="CG31" s="771"/>
      <c r="CH31" s="772"/>
      <c r="CI31" s="773"/>
      <c r="CJ31" s="773"/>
      <c r="CK31" s="773"/>
      <c r="CL31" s="774"/>
      <c r="CM31" s="772"/>
      <c r="CN31" s="773"/>
      <c r="CO31" s="773"/>
      <c r="CP31" s="773"/>
      <c r="CQ31" s="774"/>
      <c r="CR31" s="772"/>
      <c r="CS31" s="773"/>
      <c r="CT31" s="773"/>
      <c r="CU31" s="773"/>
      <c r="CV31" s="774"/>
      <c r="CW31" s="772"/>
      <c r="CX31" s="773"/>
      <c r="CY31" s="773"/>
      <c r="CZ31" s="773"/>
      <c r="DA31" s="774"/>
      <c r="DB31" s="772"/>
      <c r="DC31" s="773"/>
      <c r="DD31" s="773"/>
      <c r="DE31" s="773"/>
      <c r="DF31" s="774"/>
      <c r="DG31" s="772"/>
      <c r="DH31" s="773"/>
      <c r="DI31" s="773"/>
      <c r="DJ31" s="773"/>
      <c r="DK31" s="774"/>
      <c r="DL31" s="772"/>
      <c r="DM31" s="773"/>
      <c r="DN31" s="773"/>
      <c r="DO31" s="773"/>
      <c r="DP31" s="774"/>
      <c r="DQ31" s="772"/>
      <c r="DR31" s="773"/>
      <c r="DS31" s="773"/>
      <c r="DT31" s="773"/>
      <c r="DU31" s="774"/>
      <c r="DV31" s="769"/>
      <c r="DW31" s="770"/>
      <c r="DX31" s="770"/>
      <c r="DY31" s="770"/>
      <c r="DZ31" s="775"/>
      <c r="EA31" s="224"/>
    </row>
    <row r="32" spans="1:131" ht="26.25" customHeight="1" x14ac:dyDescent="0.15">
      <c r="A32" s="237">
        <v>5</v>
      </c>
      <c r="B32" s="736"/>
      <c r="C32" s="737"/>
      <c r="D32" s="737"/>
      <c r="E32" s="737"/>
      <c r="F32" s="737"/>
      <c r="G32" s="737"/>
      <c r="H32" s="737"/>
      <c r="I32" s="737"/>
      <c r="J32" s="737"/>
      <c r="K32" s="737"/>
      <c r="L32" s="737"/>
      <c r="M32" s="737"/>
      <c r="N32" s="737"/>
      <c r="O32" s="737"/>
      <c r="P32" s="738"/>
      <c r="Q32" s="739"/>
      <c r="R32" s="740"/>
      <c r="S32" s="740"/>
      <c r="T32" s="740"/>
      <c r="U32" s="740"/>
      <c r="V32" s="740"/>
      <c r="W32" s="740"/>
      <c r="X32" s="740"/>
      <c r="Y32" s="740"/>
      <c r="Z32" s="740"/>
      <c r="AA32" s="740"/>
      <c r="AB32" s="740"/>
      <c r="AC32" s="740"/>
      <c r="AD32" s="740"/>
      <c r="AE32" s="741"/>
      <c r="AF32" s="742"/>
      <c r="AG32" s="743"/>
      <c r="AH32" s="743"/>
      <c r="AI32" s="743"/>
      <c r="AJ32" s="744"/>
      <c r="AK32" s="821"/>
      <c r="AL32" s="817"/>
      <c r="AM32" s="817"/>
      <c r="AN32" s="817"/>
      <c r="AO32" s="817"/>
      <c r="AP32" s="817"/>
      <c r="AQ32" s="817"/>
      <c r="AR32" s="817"/>
      <c r="AS32" s="817"/>
      <c r="AT32" s="817"/>
      <c r="AU32" s="817"/>
      <c r="AV32" s="817"/>
      <c r="AW32" s="817"/>
      <c r="AX32" s="817"/>
      <c r="AY32" s="817"/>
      <c r="AZ32" s="818"/>
      <c r="BA32" s="818"/>
      <c r="BB32" s="818"/>
      <c r="BC32" s="818"/>
      <c r="BD32" s="818"/>
      <c r="BE32" s="819"/>
      <c r="BF32" s="819"/>
      <c r="BG32" s="819"/>
      <c r="BH32" s="819"/>
      <c r="BI32" s="820"/>
      <c r="BJ32" s="226"/>
      <c r="BK32" s="226"/>
      <c r="BL32" s="226"/>
      <c r="BM32" s="226"/>
      <c r="BN32" s="226"/>
      <c r="BO32" s="236"/>
      <c r="BP32" s="236"/>
      <c r="BQ32" s="233">
        <v>26</v>
      </c>
      <c r="BR32" s="234"/>
      <c r="BS32" s="769"/>
      <c r="BT32" s="770"/>
      <c r="BU32" s="770"/>
      <c r="BV32" s="770"/>
      <c r="BW32" s="770"/>
      <c r="BX32" s="770"/>
      <c r="BY32" s="770"/>
      <c r="BZ32" s="770"/>
      <c r="CA32" s="770"/>
      <c r="CB32" s="770"/>
      <c r="CC32" s="770"/>
      <c r="CD32" s="770"/>
      <c r="CE32" s="770"/>
      <c r="CF32" s="770"/>
      <c r="CG32" s="771"/>
      <c r="CH32" s="772"/>
      <c r="CI32" s="773"/>
      <c r="CJ32" s="773"/>
      <c r="CK32" s="773"/>
      <c r="CL32" s="774"/>
      <c r="CM32" s="772"/>
      <c r="CN32" s="773"/>
      <c r="CO32" s="773"/>
      <c r="CP32" s="773"/>
      <c r="CQ32" s="774"/>
      <c r="CR32" s="772"/>
      <c r="CS32" s="773"/>
      <c r="CT32" s="773"/>
      <c r="CU32" s="773"/>
      <c r="CV32" s="774"/>
      <c r="CW32" s="772"/>
      <c r="CX32" s="773"/>
      <c r="CY32" s="773"/>
      <c r="CZ32" s="773"/>
      <c r="DA32" s="774"/>
      <c r="DB32" s="772"/>
      <c r="DC32" s="773"/>
      <c r="DD32" s="773"/>
      <c r="DE32" s="773"/>
      <c r="DF32" s="774"/>
      <c r="DG32" s="772"/>
      <c r="DH32" s="773"/>
      <c r="DI32" s="773"/>
      <c r="DJ32" s="773"/>
      <c r="DK32" s="774"/>
      <c r="DL32" s="772"/>
      <c r="DM32" s="773"/>
      <c r="DN32" s="773"/>
      <c r="DO32" s="773"/>
      <c r="DP32" s="774"/>
      <c r="DQ32" s="772"/>
      <c r="DR32" s="773"/>
      <c r="DS32" s="773"/>
      <c r="DT32" s="773"/>
      <c r="DU32" s="774"/>
      <c r="DV32" s="769"/>
      <c r="DW32" s="770"/>
      <c r="DX32" s="770"/>
      <c r="DY32" s="770"/>
      <c r="DZ32" s="775"/>
      <c r="EA32" s="224"/>
    </row>
    <row r="33" spans="1:131" ht="26.25" customHeight="1" x14ac:dyDescent="0.15">
      <c r="A33" s="237">
        <v>6</v>
      </c>
      <c r="B33" s="736"/>
      <c r="C33" s="737"/>
      <c r="D33" s="737"/>
      <c r="E33" s="737"/>
      <c r="F33" s="737"/>
      <c r="G33" s="737"/>
      <c r="H33" s="737"/>
      <c r="I33" s="737"/>
      <c r="J33" s="737"/>
      <c r="K33" s="737"/>
      <c r="L33" s="737"/>
      <c r="M33" s="737"/>
      <c r="N33" s="737"/>
      <c r="O33" s="737"/>
      <c r="P33" s="738"/>
      <c r="Q33" s="739"/>
      <c r="R33" s="740"/>
      <c r="S33" s="740"/>
      <c r="T33" s="740"/>
      <c r="U33" s="740"/>
      <c r="V33" s="740"/>
      <c r="W33" s="740"/>
      <c r="X33" s="740"/>
      <c r="Y33" s="740"/>
      <c r="Z33" s="740"/>
      <c r="AA33" s="740"/>
      <c r="AB33" s="740"/>
      <c r="AC33" s="740"/>
      <c r="AD33" s="740"/>
      <c r="AE33" s="741"/>
      <c r="AF33" s="742"/>
      <c r="AG33" s="743"/>
      <c r="AH33" s="743"/>
      <c r="AI33" s="743"/>
      <c r="AJ33" s="744"/>
      <c r="AK33" s="821"/>
      <c r="AL33" s="817"/>
      <c r="AM33" s="817"/>
      <c r="AN33" s="817"/>
      <c r="AO33" s="817"/>
      <c r="AP33" s="817"/>
      <c r="AQ33" s="817"/>
      <c r="AR33" s="817"/>
      <c r="AS33" s="817"/>
      <c r="AT33" s="817"/>
      <c r="AU33" s="817"/>
      <c r="AV33" s="817"/>
      <c r="AW33" s="817"/>
      <c r="AX33" s="817"/>
      <c r="AY33" s="817"/>
      <c r="AZ33" s="818"/>
      <c r="BA33" s="818"/>
      <c r="BB33" s="818"/>
      <c r="BC33" s="818"/>
      <c r="BD33" s="818"/>
      <c r="BE33" s="819"/>
      <c r="BF33" s="819"/>
      <c r="BG33" s="819"/>
      <c r="BH33" s="819"/>
      <c r="BI33" s="820"/>
      <c r="BJ33" s="226"/>
      <c r="BK33" s="226"/>
      <c r="BL33" s="226"/>
      <c r="BM33" s="226"/>
      <c r="BN33" s="226"/>
      <c r="BO33" s="236"/>
      <c r="BP33" s="236"/>
      <c r="BQ33" s="233">
        <v>27</v>
      </c>
      <c r="BR33" s="234"/>
      <c r="BS33" s="769"/>
      <c r="BT33" s="770"/>
      <c r="BU33" s="770"/>
      <c r="BV33" s="770"/>
      <c r="BW33" s="770"/>
      <c r="BX33" s="770"/>
      <c r="BY33" s="770"/>
      <c r="BZ33" s="770"/>
      <c r="CA33" s="770"/>
      <c r="CB33" s="770"/>
      <c r="CC33" s="770"/>
      <c r="CD33" s="770"/>
      <c r="CE33" s="770"/>
      <c r="CF33" s="770"/>
      <c r="CG33" s="771"/>
      <c r="CH33" s="772"/>
      <c r="CI33" s="773"/>
      <c r="CJ33" s="773"/>
      <c r="CK33" s="773"/>
      <c r="CL33" s="774"/>
      <c r="CM33" s="772"/>
      <c r="CN33" s="773"/>
      <c r="CO33" s="773"/>
      <c r="CP33" s="773"/>
      <c r="CQ33" s="774"/>
      <c r="CR33" s="772"/>
      <c r="CS33" s="773"/>
      <c r="CT33" s="773"/>
      <c r="CU33" s="773"/>
      <c r="CV33" s="774"/>
      <c r="CW33" s="772"/>
      <c r="CX33" s="773"/>
      <c r="CY33" s="773"/>
      <c r="CZ33" s="773"/>
      <c r="DA33" s="774"/>
      <c r="DB33" s="772"/>
      <c r="DC33" s="773"/>
      <c r="DD33" s="773"/>
      <c r="DE33" s="773"/>
      <c r="DF33" s="774"/>
      <c r="DG33" s="772"/>
      <c r="DH33" s="773"/>
      <c r="DI33" s="773"/>
      <c r="DJ33" s="773"/>
      <c r="DK33" s="774"/>
      <c r="DL33" s="772"/>
      <c r="DM33" s="773"/>
      <c r="DN33" s="773"/>
      <c r="DO33" s="773"/>
      <c r="DP33" s="774"/>
      <c r="DQ33" s="772"/>
      <c r="DR33" s="773"/>
      <c r="DS33" s="773"/>
      <c r="DT33" s="773"/>
      <c r="DU33" s="774"/>
      <c r="DV33" s="769"/>
      <c r="DW33" s="770"/>
      <c r="DX33" s="770"/>
      <c r="DY33" s="770"/>
      <c r="DZ33" s="775"/>
      <c r="EA33" s="224"/>
    </row>
    <row r="34" spans="1:131" ht="26.25" customHeight="1" x14ac:dyDescent="0.15">
      <c r="A34" s="237">
        <v>7</v>
      </c>
      <c r="B34" s="736"/>
      <c r="C34" s="737"/>
      <c r="D34" s="737"/>
      <c r="E34" s="737"/>
      <c r="F34" s="737"/>
      <c r="G34" s="737"/>
      <c r="H34" s="737"/>
      <c r="I34" s="737"/>
      <c r="J34" s="737"/>
      <c r="K34" s="737"/>
      <c r="L34" s="737"/>
      <c r="M34" s="737"/>
      <c r="N34" s="737"/>
      <c r="O34" s="737"/>
      <c r="P34" s="738"/>
      <c r="Q34" s="739"/>
      <c r="R34" s="740"/>
      <c r="S34" s="740"/>
      <c r="T34" s="740"/>
      <c r="U34" s="740"/>
      <c r="V34" s="740"/>
      <c r="W34" s="740"/>
      <c r="X34" s="740"/>
      <c r="Y34" s="740"/>
      <c r="Z34" s="740"/>
      <c r="AA34" s="740"/>
      <c r="AB34" s="740"/>
      <c r="AC34" s="740"/>
      <c r="AD34" s="740"/>
      <c r="AE34" s="741"/>
      <c r="AF34" s="742"/>
      <c r="AG34" s="743"/>
      <c r="AH34" s="743"/>
      <c r="AI34" s="743"/>
      <c r="AJ34" s="744"/>
      <c r="AK34" s="821"/>
      <c r="AL34" s="817"/>
      <c r="AM34" s="817"/>
      <c r="AN34" s="817"/>
      <c r="AO34" s="817"/>
      <c r="AP34" s="817"/>
      <c r="AQ34" s="817"/>
      <c r="AR34" s="817"/>
      <c r="AS34" s="817"/>
      <c r="AT34" s="817"/>
      <c r="AU34" s="817"/>
      <c r="AV34" s="817"/>
      <c r="AW34" s="817"/>
      <c r="AX34" s="817"/>
      <c r="AY34" s="817"/>
      <c r="AZ34" s="818"/>
      <c r="BA34" s="818"/>
      <c r="BB34" s="818"/>
      <c r="BC34" s="818"/>
      <c r="BD34" s="818"/>
      <c r="BE34" s="819"/>
      <c r="BF34" s="819"/>
      <c r="BG34" s="819"/>
      <c r="BH34" s="819"/>
      <c r="BI34" s="820"/>
      <c r="BJ34" s="226"/>
      <c r="BK34" s="226"/>
      <c r="BL34" s="226"/>
      <c r="BM34" s="226"/>
      <c r="BN34" s="226"/>
      <c r="BO34" s="236"/>
      <c r="BP34" s="236"/>
      <c r="BQ34" s="233">
        <v>28</v>
      </c>
      <c r="BR34" s="234"/>
      <c r="BS34" s="769"/>
      <c r="BT34" s="770"/>
      <c r="BU34" s="770"/>
      <c r="BV34" s="770"/>
      <c r="BW34" s="770"/>
      <c r="BX34" s="770"/>
      <c r="BY34" s="770"/>
      <c r="BZ34" s="770"/>
      <c r="CA34" s="770"/>
      <c r="CB34" s="770"/>
      <c r="CC34" s="770"/>
      <c r="CD34" s="770"/>
      <c r="CE34" s="770"/>
      <c r="CF34" s="770"/>
      <c r="CG34" s="771"/>
      <c r="CH34" s="772"/>
      <c r="CI34" s="773"/>
      <c r="CJ34" s="773"/>
      <c r="CK34" s="773"/>
      <c r="CL34" s="774"/>
      <c r="CM34" s="772"/>
      <c r="CN34" s="773"/>
      <c r="CO34" s="773"/>
      <c r="CP34" s="773"/>
      <c r="CQ34" s="774"/>
      <c r="CR34" s="772"/>
      <c r="CS34" s="773"/>
      <c r="CT34" s="773"/>
      <c r="CU34" s="773"/>
      <c r="CV34" s="774"/>
      <c r="CW34" s="772"/>
      <c r="CX34" s="773"/>
      <c r="CY34" s="773"/>
      <c r="CZ34" s="773"/>
      <c r="DA34" s="774"/>
      <c r="DB34" s="772"/>
      <c r="DC34" s="773"/>
      <c r="DD34" s="773"/>
      <c r="DE34" s="773"/>
      <c r="DF34" s="774"/>
      <c r="DG34" s="772"/>
      <c r="DH34" s="773"/>
      <c r="DI34" s="773"/>
      <c r="DJ34" s="773"/>
      <c r="DK34" s="774"/>
      <c r="DL34" s="772"/>
      <c r="DM34" s="773"/>
      <c r="DN34" s="773"/>
      <c r="DO34" s="773"/>
      <c r="DP34" s="774"/>
      <c r="DQ34" s="772"/>
      <c r="DR34" s="773"/>
      <c r="DS34" s="773"/>
      <c r="DT34" s="773"/>
      <c r="DU34" s="774"/>
      <c r="DV34" s="769"/>
      <c r="DW34" s="770"/>
      <c r="DX34" s="770"/>
      <c r="DY34" s="770"/>
      <c r="DZ34" s="775"/>
      <c r="EA34" s="224"/>
    </row>
    <row r="35" spans="1:131" ht="26.25" customHeight="1" x14ac:dyDescent="0.15">
      <c r="A35" s="237">
        <v>8</v>
      </c>
      <c r="B35" s="736"/>
      <c r="C35" s="737"/>
      <c r="D35" s="737"/>
      <c r="E35" s="737"/>
      <c r="F35" s="737"/>
      <c r="G35" s="737"/>
      <c r="H35" s="737"/>
      <c r="I35" s="737"/>
      <c r="J35" s="737"/>
      <c r="K35" s="737"/>
      <c r="L35" s="737"/>
      <c r="M35" s="737"/>
      <c r="N35" s="737"/>
      <c r="O35" s="737"/>
      <c r="P35" s="738"/>
      <c r="Q35" s="739"/>
      <c r="R35" s="740"/>
      <c r="S35" s="740"/>
      <c r="T35" s="740"/>
      <c r="U35" s="740"/>
      <c r="V35" s="740"/>
      <c r="W35" s="740"/>
      <c r="X35" s="740"/>
      <c r="Y35" s="740"/>
      <c r="Z35" s="740"/>
      <c r="AA35" s="740"/>
      <c r="AB35" s="740"/>
      <c r="AC35" s="740"/>
      <c r="AD35" s="740"/>
      <c r="AE35" s="741"/>
      <c r="AF35" s="742"/>
      <c r="AG35" s="743"/>
      <c r="AH35" s="743"/>
      <c r="AI35" s="743"/>
      <c r="AJ35" s="744"/>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26"/>
      <c r="BK35" s="226"/>
      <c r="BL35" s="226"/>
      <c r="BM35" s="226"/>
      <c r="BN35" s="226"/>
      <c r="BO35" s="236"/>
      <c r="BP35" s="236"/>
      <c r="BQ35" s="233">
        <v>29</v>
      </c>
      <c r="BR35" s="234"/>
      <c r="BS35" s="769"/>
      <c r="BT35" s="770"/>
      <c r="BU35" s="770"/>
      <c r="BV35" s="770"/>
      <c r="BW35" s="770"/>
      <c r="BX35" s="770"/>
      <c r="BY35" s="770"/>
      <c r="BZ35" s="770"/>
      <c r="CA35" s="770"/>
      <c r="CB35" s="770"/>
      <c r="CC35" s="770"/>
      <c r="CD35" s="770"/>
      <c r="CE35" s="770"/>
      <c r="CF35" s="770"/>
      <c r="CG35" s="771"/>
      <c r="CH35" s="772"/>
      <c r="CI35" s="773"/>
      <c r="CJ35" s="773"/>
      <c r="CK35" s="773"/>
      <c r="CL35" s="774"/>
      <c r="CM35" s="772"/>
      <c r="CN35" s="773"/>
      <c r="CO35" s="773"/>
      <c r="CP35" s="773"/>
      <c r="CQ35" s="774"/>
      <c r="CR35" s="772"/>
      <c r="CS35" s="773"/>
      <c r="CT35" s="773"/>
      <c r="CU35" s="773"/>
      <c r="CV35" s="774"/>
      <c r="CW35" s="772"/>
      <c r="CX35" s="773"/>
      <c r="CY35" s="773"/>
      <c r="CZ35" s="773"/>
      <c r="DA35" s="774"/>
      <c r="DB35" s="772"/>
      <c r="DC35" s="773"/>
      <c r="DD35" s="773"/>
      <c r="DE35" s="773"/>
      <c r="DF35" s="774"/>
      <c r="DG35" s="772"/>
      <c r="DH35" s="773"/>
      <c r="DI35" s="773"/>
      <c r="DJ35" s="773"/>
      <c r="DK35" s="774"/>
      <c r="DL35" s="772"/>
      <c r="DM35" s="773"/>
      <c r="DN35" s="773"/>
      <c r="DO35" s="773"/>
      <c r="DP35" s="774"/>
      <c r="DQ35" s="772"/>
      <c r="DR35" s="773"/>
      <c r="DS35" s="773"/>
      <c r="DT35" s="773"/>
      <c r="DU35" s="774"/>
      <c r="DV35" s="769"/>
      <c r="DW35" s="770"/>
      <c r="DX35" s="770"/>
      <c r="DY35" s="770"/>
      <c r="DZ35" s="775"/>
      <c r="EA35" s="224"/>
    </row>
    <row r="36" spans="1:131" ht="26.25" customHeight="1" x14ac:dyDescent="0.15">
      <c r="A36" s="237">
        <v>9</v>
      </c>
      <c r="B36" s="736"/>
      <c r="C36" s="737"/>
      <c r="D36" s="737"/>
      <c r="E36" s="737"/>
      <c r="F36" s="737"/>
      <c r="G36" s="737"/>
      <c r="H36" s="737"/>
      <c r="I36" s="737"/>
      <c r="J36" s="737"/>
      <c r="K36" s="737"/>
      <c r="L36" s="737"/>
      <c r="M36" s="737"/>
      <c r="N36" s="737"/>
      <c r="O36" s="737"/>
      <c r="P36" s="738"/>
      <c r="Q36" s="739"/>
      <c r="R36" s="740"/>
      <c r="S36" s="740"/>
      <c r="T36" s="740"/>
      <c r="U36" s="740"/>
      <c r="V36" s="740"/>
      <c r="W36" s="740"/>
      <c r="X36" s="740"/>
      <c r="Y36" s="740"/>
      <c r="Z36" s="740"/>
      <c r="AA36" s="740"/>
      <c r="AB36" s="740"/>
      <c r="AC36" s="740"/>
      <c r="AD36" s="740"/>
      <c r="AE36" s="741"/>
      <c r="AF36" s="742"/>
      <c r="AG36" s="743"/>
      <c r="AH36" s="743"/>
      <c r="AI36" s="743"/>
      <c r="AJ36" s="744"/>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26"/>
      <c r="BK36" s="226"/>
      <c r="BL36" s="226"/>
      <c r="BM36" s="226"/>
      <c r="BN36" s="226"/>
      <c r="BO36" s="236"/>
      <c r="BP36" s="236"/>
      <c r="BQ36" s="233">
        <v>30</v>
      </c>
      <c r="BR36" s="234"/>
      <c r="BS36" s="769"/>
      <c r="BT36" s="770"/>
      <c r="BU36" s="770"/>
      <c r="BV36" s="770"/>
      <c r="BW36" s="770"/>
      <c r="BX36" s="770"/>
      <c r="BY36" s="770"/>
      <c r="BZ36" s="770"/>
      <c r="CA36" s="770"/>
      <c r="CB36" s="770"/>
      <c r="CC36" s="770"/>
      <c r="CD36" s="770"/>
      <c r="CE36" s="770"/>
      <c r="CF36" s="770"/>
      <c r="CG36" s="771"/>
      <c r="CH36" s="772"/>
      <c r="CI36" s="773"/>
      <c r="CJ36" s="773"/>
      <c r="CK36" s="773"/>
      <c r="CL36" s="774"/>
      <c r="CM36" s="772"/>
      <c r="CN36" s="773"/>
      <c r="CO36" s="773"/>
      <c r="CP36" s="773"/>
      <c r="CQ36" s="774"/>
      <c r="CR36" s="772"/>
      <c r="CS36" s="773"/>
      <c r="CT36" s="773"/>
      <c r="CU36" s="773"/>
      <c r="CV36" s="774"/>
      <c r="CW36" s="772"/>
      <c r="CX36" s="773"/>
      <c r="CY36" s="773"/>
      <c r="CZ36" s="773"/>
      <c r="DA36" s="774"/>
      <c r="DB36" s="772"/>
      <c r="DC36" s="773"/>
      <c r="DD36" s="773"/>
      <c r="DE36" s="773"/>
      <c r="DF36" s="774"/>
      <c r="DG36" s="772"/>
      <c r="DH36" s="773"/>
      <c r="DI36" s="773"/>
      <c r="DJ36" s="773"/>
      <c r="DK36" s="774"/>
      <c r="DL36" s="772"/>
      <c r="DM36" s="773"/>
      <c r="DN36" s="773"/>
      <c r="DO36" s="773"/>
      <c r="DP36" s="774"/>
      <c r="DQ36" s="772"/>
      <c r="DR36" s="773"/>
      <c r="DS36" s="773"/>
      <c r="DT36" s="773"/>
      <c r="DU36" s="774"/>
      <c r="DV36" s="769"/>
      <c r="DW36" s="770"/>
      <c r="DX36" s="770"/>
      <c r="DY36" s="770"/>
      <c r="DZ36" s="775"/>
      <c r="EA36" s="224"/>
    </row>
    <row r="37" spans="1:131" ht="26.25" customHeight="1" x14ac:dyDescent="0.15">
      <c r="A37" s="237">
        <v>10</v>
      </c>
      <c r="B37" s="736"/>
      <c r="C37" s="737"/>
      <c r="D37" s="737"/>
      <c r="E37" s="737"/>
      <c r="F37" s="737"/>
      <c r="G37" s="737"/>
      <c r="H37" s="737"/>
      <c r="I37" s="737"/>
      <c r="J37" s="737"/>
      <c r="K37" s="737"/>
      <c r="L37" s="737"/>
      <c r="M37" s="737"/>
      <c r="N37" s="737"/>
      <c r="O37" s="737"/>
      <c r="P37" s="738"/>
      <c r="Q37" s="739"/>
      <c r="R37" s="740"/>
      <c r="S37" s="740"/>
      <c r="T37" s="740"/>
      <c r="U37" s="740"/>
      <c r="V37" s="740"/>
      <c r="W37" s="740"/>
      <c r="X37" s="740"/>
      <c r="Y37" s="740"/>
      <c r="Z37" s="740"/>
      <c r="AA37" s="740"/>
      <c r="AB37" s="740"/>
      <c r="AC37" s="740"/>
      <c r="AD37" s="740"/>
      <c r="AE37" s="741"/>
      <c r="AF37" s="742"/>
      <c r="AG37" s="743"/>
      <c r="AH37" s="743"/>
      <c r="AI37" s="743"/>
      <c r="AJ37" s="744"/>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26"/>
      <c r="BK37" s="226"/>
      <c r="BL37" s="226"/>
      <c r="BM37" s="226"/>
      <c r="BN37" s="226"/>
      <c r="BO37" s="236"/>
      <c r="BP37" s="236"/>
      <c r="BQ37" s="233">
        <v>31</v>
      </c>
      <c r="BR37" s="234"/>
      <c r="BS37" s="769"/>
      <c r="BT37" s="770"/>
      <c r="BU37" s="770"/>
      <c r="BV37" s="770"/>
      <c r="BW37" s="770"/>
      <c r="BX37" s="770"/>
      <c r="BY37" s="770"/>
      <c r="BZ37" s="770"/>
      <c r="CA37" s="770"/>
      <c r="CB37" s="770"/>
      <c r="CC37" s="770"/>
      <c r="CD37" s="770"/>
      <c r="CE37" s="770"/>
      <c r="CF37" s="770"/>
      <c r="CG37" s="771"/>
      <c r="CH37" s="772"/>
      <c r="CI37" s="773"/>
      <c r="CJ37" s="773"/>
      <c r="CK37" s="773"/>
      <c r="CL37" s="774"/>
      <c r="CM37" s="772"/>
      <c r="CN37" s="773"/>
      <c r="CO37" s="773"/>
      <c r="CP37" s="773"/>
      <c r="CQ37" s="774"/>
      <c r="CR37" s="772"/>
      <c r="CS37" s="773"/>
      <c r="CT37" s="773"/>
      <c r="CU37" s="773"/>
      <c r="CV37" s="774"/>
      <c r="CW37" s="772"/>
      <c r="CX37" s="773"/>
      <c r="CY37" s="773"/>
      <c r="CZ37" s="773"/>
      <c r="DA37" s="774"/>
      <c r="DB37" s="772"/>
      <c r="DC37" s="773"/>
      <c r="DD37" s="773"/>
      <c r="DE37" s="773"/>
      <c r="DF37" s="774"/>
      <c r="DG37" s="772"/>
      <c r="DH37" s="773"/>
      <c r="DI37" s="773"/>
      <c r="DJ37" s="773"/>
      <c r="DK37" s="774"/>
      <c r="DL37" s="772"/>
      <c r="DM37" s="773"/>
      <c r="DN37" s="773"/>
      <c r="DO37" s="773"/>
      <c r="DP37" s="774"/>
      <c r="DQ37" s="772"/>
      <c r="DR37" s="773"/>
      <c r="DS37" s="773"/>
      <c r="DT37" s="773"/>
      <c r="DU37" s="774"/>
      <c r="DV37" s="769"/>
      <c r="DW37" s="770"/>
      <c r="DX37" s="770"/>
      <c r="DY37" s="770"/>
      <c r="DZ37" s="775"/>
      <c r="EA37" s="224"/>
    </row>
    <row r="38" spans="1:131" ht="26.25" customHeight="1" x14ac:dyDescent="0.15">
      <c r="A38" s="237">
        <v>11</v>
      </c>
      <c r="B38" s="736"/>
      <c r="C38" s="737"/>
      <c r="D38" s="737"/>
      <c r="E38" s="737"/>
      <c r="F38" s="737"/>
      <c r="G38" s="737"/>
      <c r="H38" s="737"/>
      <c r="I38" s="737"/>
      <c r="J38" s="737"/>
      <c r="K38" s="737"/>
      <c r="L38" s="737"/>
      <c r="M38" s="737"/>
      <c r="N38" s="737"/>
      <c r="O38" s="737"/>
      <c r="P38" s="738"/>
      <c r="Q38" s="739"/>
      <c r="R38" s="740"/>
      <c r="S38" s="740"/>
      <c r="T38" s="740"/>
      <c r="U38" s="740"/>
      <c r="V38" s="740"/>
      <c r="W38" s="740"/>
      <c r="X38" s="740"/>
      <c r="Y38" s="740"/>
      <c r="Z38" s="740"/>
      <c r="AA38" s="740"/>
      <c r="AB38" s="740"/>
      <c r="AC38" s="740"/>
      <c r="AD38" s="740"/>
      <c r="AE38" s="741"/>
      <c r="AF38" s="742"/>
      <c r="AG38" s="743"/>
      <c r="AH38" s="743"/>
      <c r="AI38" s="743"/>
      <c r="AJ38" s="744"/>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26"/>
      <c r="BK38" s="226"/>
      <c r="BL38" s="226"/>
      <c r="BM38" s="226"/>
      <c r="BN38" s="226"/>
      <c r="BO38" s="236"/>
      <c r="BP38" s="236"/>
      <c r="BQ38" s="233">
        <v>32</v>
      </c>
      <c r="BR38" s="234"/>
      <c r="BS38" s="769"/>
      <c r="BT38" s="770"/>
      <c r="BU38" s="770"/>
      <c r="BV38" s="770"/>
      <c r="BW38" s="770"/>
      <c r="BX38" s="770"/>
      <c r="BY38" s="770"/>
      <c r="BZ38" s="770"/>
      <c r="CA38" s="770"/>
      <c r="CB38" s="770"/>
      <c r="CC38" s="770"/>
      <c r="CD38" s="770"/>
      <c r="CE38" s="770"/>
      <c r="CF38" s="770"/>
      <c r="CG38" s="771"/>
      <c r="CH38" s="772"/>
      <c r="CI38" s="773"/>
      <c r="CJ38" s="773"/>
      <c r="CK38" s="773"/>
      <c r="CL38" s="774"/>
      <c r="CM38" s="772"/>
      <c r="CN38" s="773"/>
      <c r="CO38" s="773"/>
      <c r="CP38" s="773"/>
      <c r="CQ38" s="774"/>
      <c r="CR38" s="772"/>
      <c r="CS38" s="773"/>
      <c r="CT38" s="773"/>
      <c r="CU38" s="773"/>
      <c r="CV38" s="774"/>
      <c r="CW38" s="772"/>
      <c r="CX38" s="773"/>
      <c r="CY38" s="773"/>
      <c r="CZ38" s="773"/>
      <c r="DA38" s="774"/>
      <c r="DB38" s="772"/>
      <c r="DC38" s="773"/>
      <c r="DD38" s="773"/>
      <c r="DE38" s="773"/>
      <c r="DF38" s="774"/>
      <c r="DG38" s="772"/>
      <c r="DH38" s="773"/>
      <c r="DI38" s="773"/>
      <c r="DJ38" s="773"/>
      <c r="DK38" s="774"/>
      <c r="DL38" s="772"/>
      <c r="DM38" s="773"/>
      <c r="DN38" s="773"/>
      <c r="DO38" s="773"/>
      <c r="DP38" s="774"/>
      <c r="DQ38" s="772"/>
      <c r="DR38" s="773"/>
      <c r="DS38" s="773"/>
      <c r="DT38" s="773"/>
      <c r="DU38" s="774"/>
      <c r="DV38" s="769"/>
      <c r="DW38" s="770"/>
      <c r="DX38" s="770"/>
      <c r="DY38" s="770"/>
      <c r="DZ38" s="775"/>
      <c r="EA38" s="224"/>
    </row>
    <row r="39" spans="1:131" ht="26.25" customHeight="1" x14ac:dyDescent="0.15">
      <c r="A39" s="237">
        <v>12</v>
      </c>
      <c r="B39" s="736"/>
      <c r="C39" s="737"/>
      <c r="D39" s="737"/>
      <c r="E39" s="737"/>
      <c r="F39" s="737"/>
      <c r="G39" s="737"/>
      <c r="H39" s="737"/>
      <c r="I39" s="737"/>
      <c r="J39" s="737"/>
      <c r="K39" s="737"/>
      <c r="L39" s="737"/>
      <c r="M39" s="737"/>
      <c r="N39" s="737"/>
      <c r="O39" s="737"/>
      <c r="P39" s="738"/>
      <c r="Q39" s="739"/>
      <c r="R39" s="740"/>
      <c r="S39" s="740"/>
      <c r="T39" s="740"/>
      <c r="U39" s="740"/>
      <c r="V39" s="740"/>
      <c r="W39" s="740"/>
      <c r="X39" s="740"/>
      <c r="Y39" s="740"/>
      <c r="Z39" s="740"/>
      <c r="AA39" s="740"/>
      <c r="AB39" s="740"/>
      <c r="AC39" s="740"/>
      <c r="AD39" s="740"/>
      <c r="AE39" s="741"/>
      <c r="AF39" s="742"/>
      <c r="AG39" s="743"/>
      <c r="AH39" s="743"/>
      <c r="AI39" s="743"/>
      <c r="AJ39" s="744"/>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26"/>
      <c r="BK39" s="226"/>
      <c r="BL39" s="226"/>
      <c r="BM39" s="226"/>
      <c r="BN39" s="226"/>
      <c r="BO39" s="236"/>
      <c r="BP39" s="236"/>
      <c r="BQ39" s="233">
        <v>33</v>
      </c>
      <c r="BR39" s="234"/>
      <c r="BS39" s="769"/>
      <c r="BT39" s="770"/>
      <c r="BU39" s="770"/>
      <c r="BV39" s="770"/>
      <c r="BW39" s="770"/>
      <c r="BX39" s="770"/>
      <c r="BY39" s="770"/>
      <c r="BZ39" s="770"/>
      <c r="CA39" s="770"/>
      <c r="CB39" s="770"/>
      <c r="CC39" s="770"/>
      <c r="CD39" s="770"/>
      <c r="CE39" s="770"/>
      <c r="CF39" s="770"/>
      <c r="CG39" s="771"/>
      <c r="CH39" s="772"/>
      <c r="CI39" s="773"/>
      <c r="CJ39" s="773"/>
      <c r="CK39" s="773"/>
      <c r="CL39" s="774"/>
      <c r="CM39" s="772"/>
      <c r="CN39" s="773"/>
      <c r="CO39" s="773"/>
      <c r="CP39" s="773"/>
      <c r="CQ39" s="774"/>
      <c r="CR39" s="772"/>
      <c r="CS39" s="773"/>
      <c r="CT39" s="773"/>
      <c r="CU39" s="773"/>
      <c r="CV39" s="774"/>
      <c r="CW39" s="772"/>
      <c r="CX39" s="773"/>
      <c r="CY39" s="773"/>
      <c r="CZ39" s="773"/>
      <c r="DA39" s="774"/>
      <c r="DB39" s="772"/>
      <c r="DC39" s="773"/>
      <c r="DD39" s="773"/>
      <c r="DE39" s="773"/>
      <c r="DF39" s="774"/>
      <c r="DG39" s="772"/>
      <c r="DH39" s="773"/>
      <c r="DI39" s="773"/>
      <c r="DJ39" s="773"/>
      <c r="DK39" s="774"/>
      <c r="DL39" s="772"/>
      <c r="DM39" s="773"/>
      <c r="DN39" s="773"/>
      <c r="DO39" s="773"/>
      <c r="DP39" s="774"/>
      <c r="DQ39" s="772"/>
      <c r="DR39" s="773"/>
      <c r="DS39" s="773"/>
      <c r="DT39" s="773"/>
      <c r="DU39" s="774"/>
      <c r="DV39" s="769"/>
      <c r="DW39" s="770"/>
      <c r="DX39" s="770"/>
      <c r="DY39" s="770"/>
      <c r="DZ39" s="775"/>
      <c r="EA39" s="224"/>
    </row>
    <row r="40" spans="1:131" ht="26.25" customHeight="1" x14ac:dyDescent="0.15">
      <c r="A40" s="233">
        <v>13</v>
      </c>
      <c r="B40" s="736"/>
      <c r="C40" s="737"/>
      <c r="D40" s="737"/>
      <c r="E40" s="737"/>
      <c r="F40" s="737"/>
      <c r="G40" s="737"/>
      <c r="H40" s="737"/>
      <c r="I40" s="737"/>
      <c r="J40" s="737"/>
      <c r="K40" s="737"/>
      <c r="L40" s="737"/>
      <c r="M40" s="737"/>
      <c r="N40" s="737"/>
      <c r="O40" s="737"/>
      <c r="P40" s="738"/>
      <c r="Q40" s="739"/>
      <c r="R40" s="740"/>
      <c r="S40" s="740"/>
      <c r="T40" s="740"/>
      <c r="U40" s="740"/>
      <c r="V40" s="740"/>
      <c r="W40" s="740"/>
      <c r="X40" s="740"/>
      <c r="Y40" s="740"/>
      <c r="Z40" s="740"/>
      <c r="AA40" s="740"/>
      <c r="AB40" s="740"/>
      <c r="AC40" s="740"/>
      <c r="AD40" s="740"/>
      <c r="AE40" s="741"/>
      <c r="AF40" s="742"/>
      <c r="AG40" s="743"/>
      <c r="AH40" s="743"/>
      <c r="AI40" s="743"/>
      <c r="AJ40" s="744"/>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26"/>
      <c r="BK40" s="226"/>
      <c r="BL40" s="226"/>
      <c r="BM40" s="226"/>
      <c r="BN40" s="226"/>
      <c r="BO40" s="236"/>
      <c r="BP40" s="236"/>
      <c r="BQ40" s="233">
        <v>34</v>
      </c>
      <c r="BR40" s="234"/>
      <c r="BS40" s="769"/>
      <c r="BT40" s="770"/>
      <c r="BU40" s="770"/>
      <c r="BV40" s="770"/>
      <c r="BW40" s="770"/>
      <c r="BX40" s="770"/>
      <c r="BY40" s="770"/>
      <c r="BZ40" s="770"/>
      <c r="CA40" s="770"/>
      <c r="CB40" s="770"/>
      <c r="CC40" s="770"/>
      <c r="CD40" s="770"/>
      <c r="CE40" s="770"/>
      <c r="CF40" s="770"/>
      <c r="CG40" s="771"/>
      <c r="CH40" s="772"/>
      <c r="CI40" s="773"/>
      <c r="CJ40" s="773"/>
      <c r="CK40" s="773"/>
      <c r="CL40" s="774"/>
      <c r="CM40" s="772"/>
      <c r="CN40" s="773"/>
      <c r="CO40" s="773"/>
      <c r="CP40" s="773"/>
      <c r="CQ40" s="774"/>
      <c r="CR40" s="772"/>
      <c r="CS40" s="773"/>
      <c r="CT40" s="773"/>
      <c r="CU40" s="773"/>
      <c r="CV40" s="774"/>
      <c r="CW40" s="772"/>
      <c r="CX40" s="773"/>
      <c r="CY40" s="773"/>
      <c r="CZ40" s="773"/>
      <c r="DA40" s="774"/>
      <c r="DB40" s="772"/>
      <c r="DC40" s="773"/>
      <c r="DD40" s="773"/>
      <c r="DE40" s="773"/>
      <c r="DF40" s="774"/>
      <c r="DG40" s="772"/>
      <c r="DH40" s="773"/>
      <c r="DI40" s="773"/>
      <c r="DJ40" s="773"/>
      <c r="DK40" s="774"/>
      <c r="DL40" s="772"/>
      <c r="DM40" s="773"/>
      <c r="DN40" s="773"/>
      <c r="DO40" s="773"/>
      <c r="DP40" s="774"/>
      <c r="DQ40" s="772"/>
      <c r="DR40" s="773"/>
      <c r="DS40" s="773"/>
      <c r="DT40" s="773"/>
      <c r="DU40" s="774"/>
      <c r="DV40" s="769"/>
      <c r="DW40" s="770"/>
      <c r="DX40" s="770"/>
      <c r="DY40" s="770"/>
      <c r="DZ40" s="775"/>
      <c r="EA40" s="224"/>
    </row>
    <row r="41" spans="1:131" ht="26.25" customHeight="1" x14ac:dyDescent="0.15">
      <c r="A41" s="233">
        <v>14</v>
      </c>
      <c r="B41" s="736"/>
      <c r="C41" s="737"/>
      <c r="D41" s="737"/>
      <c r="E41" s="737"/>
      <c r="F41" s="737"/>
      <c r="G41" s="737"/>
      <c r="H41" s="737"/>
      <c r="I41" s="737"/>
      <c r="J41" s="737"/>
      <c r="K41" s="737"/>
      <c r="L41" s="737"/>
      <c r="M41" s="737"/>
      <c r="N41" s="737"/>
      <c r="O41" s="737"/>
      <c r="P41" s="738"/>
      <c r="Q41" s="739"/>
      <c r="R41" s="740"/>
      <c r="S41" s="740"/>
      <c r="T41" s="740"/>
      <c r="U41" s="740"/>
      <c r="V41" s="740"/>
      <c r="W41" s="740"/>
      <c r="X41" s="740"/>
      <c r="Y41" s="740"/>
      <c r="Z41" s="740"/>
      <c r="AA41" s="740"/>
      <c r="AB41" s="740"/>
      <c r="AC41" s="740"/>
      <c r="AD41" s="740"/>
      <c r="AE41" s="741"/>
      <c r="AF41" s="742"/>
      <c r="AG41" s="743"/>
      <c r="AH41" s="743"/>
      <c r="AI41" s="743"/>
      <c r="AJ41" s="744"/>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26"/>
      <c r="BK41" s="226"/>
      <c r="BL41" s="226"/>
      <c r="BM41" s="226"/>
      <c r="BN41" s="226"/>
      <c r="BO41" s="236"/>
      <c r="BP41" s="236"/>
      <c r="BQ41" s="233">
        <v>35</v>
      </c>
      <c r="BR41" s="234"/>
      <c r="BS41" s="769"/>
      <c r="BT41" s="770"/>
      <c r="BU41" s="770"/>
      <c r="BV41" s="770"/>
      <c r="BW41" s="770"/>
      <c r="BX41" s="770"/>
      <c r="BY41" s="770"/>
      <c r="BZ41" s="770"/>
      <c r="CA41" s="770"/>
      <c r="CB41" s="770"/>
      <c r="CC41" s="770"/>
      <c r="CD41" s="770"/>
      <c r="CE41" s="770"/>
      <c r="CF41" s="770"/>
      <c r="CG41" s="771"/>
      <c r="CH41" s="772"/>
      <c r="CI41" s="773"/>
      <c r="CJ41" s="773"/>
      <c r="CK41" s="773"/>
      <c r="CL41" s="774"/>
      <c r="CM41" s="772"/>
      <c r="CN41" s="773"/>
      <c r="CO41" s="773"/>
      <c r="CP41" s="773"/>
      <c r="CQ41" s="774"/>
      <c r="CR41" s="772"/>
      <c r="CS41" s="773"/>
      <c r="CT41" s="773"/>
      <c r="CU41" s="773"/>
      <c r="CV41" s="774"/>
      <c r="CW41" s="772"/>
      <c r="CX41" s="773"/>
      <c r="CY41" s="773"/>
      <c r="CZ41" s="773"/>
      <c r="DA41" s="774"/>
      <c r="DB41" s="772"/>
      <c r="DC41" s="773"/>
      <c r="DD41" s="773"/>
      <c r="DE41" s="773"/>
      <c r="DF41" s="774"/>
      <c r="DG41" s="772"/>
      <c r="DH41" s="773"/>
      <c r="DI41" s="773"/>
      <c r="DJ41" s="773"/>
      <c r="DK41" s="774"/>
      <c r="DL41" s="772"/>
      <c r="DM41" s="773"/>
      <c r="DN41" s="773"/>
      <c r="DO41" s="773"/>
      <c r="DP41" s="774"/>
      <c r="DQ41" s="772"/>
      <c r="DR41" s="773"/>
      <c r="DS41" s="773"/>
      <c r="DT41" s="773"/>
      <c r="DU41" s="774"/>
      <c r="DV41" s="769"/>
      <c r="DW41" s="770"/>
      <c r="DX41" s="770"/>
      <c r="DY41" s="770"/>
      <c r="DZ41" s="775"/>
      <c r="EA41" s="224"/>
    </row>
    <row r="42" spans="1:131" ht="26.25" customHeight="1" x14ac:dyDescent="0.15">
      <c r="A42" s="233">
        <v>15</v>
      </c>
      <c r="B42" s="736"/>
      <c r="C42" s="737"/>
      <c r="D42" s="737"/>
      <c r="E42" s="737"/>
      <c r="F42" s="737"/>
      <c r="G42" s="737"/>
      <c r="H42" s="737"/>
      <c r="I42" s="737"/>
      <c r="J42" s="737"/>
      <c r="K42" s="737"/>
      <c r="L42" s="737"/>
      <c r="M42" s="737"/>
      <c r="N42" s="737"/>
      <c r="O42" s="737"/>
      <c r="P42" s="738"/>
      <c r="Q42" s="739"/>
      <c r="R42" s="740"/>
      <c r="S42" s="740"/>
      <c r="T42" s="740"/>
      <c r="U42" s="740"/>
      <c r="V42" s="740"/>
      <c r="W42" s="740"/>
      <c r="X42" s="740"/>
      <c r="Y42" s="740"/>
      <c r="Z42" s="740"/>
      <c r="AA42" s="740"/>
      <c r="AB42" s="740"/>
      <c r="AC42" s="740"/>
      <c r="AD42" s="740"/>
      <c r="AE42" s="741"/>
      <c r="AF42" s="742"/>
      <c r="AG42" s="743"/>
      <c r="AH42" s="743"/>
      <c r="AI42" s="743"/>
      <c r="AJ42" s="744"/>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26"/>
      <c r="BK42" s="226"/>
      <c r="BL42" s="226"/>
      <c r="BM42" s="226"/>
      <c r="BN42" s="226"/>
      <c r="BO42" s="236"/>
      <c r="BP42" s="236"/>
      <c r="BQ42" s="233">
        <v>36</v>
      </c>
      <c r="BR42" s="234"/>
      <c r="BS42" s="769"/>
      <c r="BT42" s="770"/>
      <c r="BU42" s="770"/>
      <c r="BV42" s="770"/>
      <c r="BW42" s="770"/>
      <c r="BX42" s="770"/>
      <c r="BY42" s="770"/>
      <c r="BZ42" s="770"/>
      <c r="CA42" s="770"/>
      <c r="CB42" s="770"/>
      <c r="CC42" s="770"/>
      <c r="CD42" s="770"/>
      <c r="CE42" s="770"/>
      <c r="CF42" s="770"/>
      <c r="CG42" s="771"/>
      <c r="CH42" s="772"/>
      <c r="CI42" s="773"/>
      <c r="CJ42" s="773"/>
      <c r="CK42" s="773"/>
      <c r="CL42" s="774"/>
      <c r="CM42" s="772"/>
      <c r="CN42" s="773"/>
      <c r="CO42" s="773"/>
      <c r="CP42" s="773"/>
      <c r="CQ42" s="774"/>
      <c r="CR42" s="772"/>
      <c r="CS42" s="773"/>
      <c r="CT42" s="773"/>
      <c r="CU42" s="773"/>
      <c r="CV42" s="774"/>
      <c r="CW42" s="772"/>
      <c r="CX42" s="773"/>
      <c r="CY42" s="773"/>
      <c r="CZ42" s="773"/>
      <c r="DA42" s="774"/>
      <c r="DB42" s="772"/>
      <c r="DC42" s="773"/>
      <c r="DD42" s="773"/>
      <c r="DE42" s="773"/>
      <c r="DF42" s="774"/>
      <c r="DG42" s="772"/>
      <c r="DH42" s="773"/>
      <c r="DI42" s="773"/>
      <c r="DJ42" s="773"/>
      <c r="DK42" s="774"/>
      <c r="DL42" s="772"/>
      <c r="DM42" s="773"/>
      <c r="DN42" s="773"/>
      <c r="DO42" s="773"/>
      <c r="DP42" s="774"/>
      <c r="DQ42" s="772"/>
      <c r="DR42" s="773"/>
      <c r="DS42" s="773"/>
      <c r="DT42" s="773"/>
      <c r="DU42" s="774"/>
      <c r="DV42" s="769"/>
      <c r="DW42" s="770"/>
      <c r="DX42" s="770"/>
      <c r="DY42" s="770"/>
      <c r="DZ42" s="775"/>
      <c r="EA42" s="224"/>
    </row>
    <row r="43" spans="1:131" ht="26.25" customHeight="1" x14ac:dyDescent="0.15">
      <c r="A43" s="233">
        <v>16</v>
      </c>
      <c r="B43" s="736"/>
      <c r="C43" s="737"/>
      <c r="D43" s="737"/>
      <c r="E43" s="737"/>
      <c r="F43" s="737"/>
      <c r="G43" s="737"/>
      <c r="H43" s="737"/>
      <c r="I43" s="737"/>
      <c r="J43" s="737"/>
      <c r="K43" s="737"/>
      <c r="L43" s="737"/>
      <c r="M43" s="737"/>
      <c r="N43" s="737"/>
      <c r="O43" s="737"/>
      <c r="P43" s="738"/>
      <c r="Q43" s="739"/>
      <c r="R43" s="740"/>
      <c r="S43" s="740"/>
      <c r="T43" s="740"/>
      <c r="U43" s="740"/>
      <c r="V43" s="740"/>
      <c r="W43" s="740"/>
      <c r="X43" s="740"/>
      <c r="Y43" s="740"/>
      <c r="Z43" s="740"/>
      <c r="AA43" s="740"/>
      <c r="AB43" s="740"/>
      <c r="AC43" s="740"/>
      <c r="AD43" s="740"/>
      <c r="AE43" s="741"/>
      <c r="AF43" s="742"/>
      <c r="AG43" s="743"/>
      <c r="AH43" s="743"/>
      <c r="AI43" s="743"/>
      <c r="AJ43" s="744"/>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26"/>
      <c r="BK43" s="226"/>
      <c r="BL43" s="226"/>
      <c r="BM43" s="226"/>
      <c r="BN43" s="226"/>
      <c r="BO43" s="236"/>
      <c r="BP43" s="236"/>
      <c r="BQ43" s="233">
        <v>37</v>
      </c>
      <c r="BR43" s="234"/>
      <c r="BS43" s="769"/>
      <c r="BT43" s="770"/>
      <c r="BU43" s="770"/>
      <c r="BV43" s="770"/>
      <c r="BW43" s="770"/>
      <c r="BX43" s="770"/>
      <c r="BY43" s="770"/>
      <c r="BZ43" s="770"/>
      <c r="CA43" s="770"/>
      <c r="CB43" s="770"/>
      <c r="CC43" s="770"/>
      <c r="CD43" s="770"/>
      <c r="CE43" s="770"/>
      <c r="CF43" s="770"/>
      <c r="CG43" s="771"/>
      <c r="CH43" s="772"/>
      <c r="CI43" s="773"/>
      <c r="CJ43" s="773"/>
      <c r="CK43" s="773"/>
      <c r="CL43" s="774"/>
      <c r="CM43" s="772"/>
      <c r="CN43" s="773"/>
      <c r="CO43" s="773"/>
      <c r="CP43" s="773"/>
      <c r="CQ43" s="774"/>
      <c r="CR43" s="772"/>
      <c r="CS43" s="773"/>
      <c r="CT43" s="773"/>
      <c r="CU43" s="773"/>
      <c r="CV43" s="774"/>
      <c r="CW43" s="772"/>
      <c r="CX43" s="773"/>
      <c r="CY43" s="773"/>
      <c r="CZ43" s="773"/>
      <c r="DA43" s="774"/>
      <c r="DB43" s="772"/>
      <c r="DC43" s="773"/>
      <c r="DD43" s="773"/>
      <c r="DE43" s="773"/>
      <c r="DF43" s="774"/>
      <c r="DG43" s="772"/>
      <c r="DH43" s="773"/>
      <c r="DI43" s="773"/>
      <c r="DJ43" s="773"/>
      <c r="DK43" s="774"/>
      <c r="DL43" s="772"/>
      <c r="DM43" s="773"/>
      <c r="DN43" s="773"/>
      <c r="DO43" s="773"/>
      <c r="DP43" s="774"/>
      <c r="DQ43" s="772"/>
      <c r="DR43" s="773"/>
      <c r="DS43" s="773"/>
      <c r="DT43" s="773"/>
      <c r="DU43" s="774"/>
      <c r="DV43" s="769"/>
      <c r="DW43" s="770"/>
      <c r="DX43" s="770"/>
      <c r="DY43" s="770"/>
      <c r="DZ43" s="775"/>
      <c r="EA43" s="224"/>
    </row>
    <row r="44" spans="1:131" ht="26.25" customHeight="1" x14ac:dyDescent="0.15">
      <c r="A44" s="233">
        <v>17</v>
      </c>
      <c r="B44" s="736"/>
      <c r="C44" s="737"/>
      <c r="D44" s="737"/>
      <c r="E44" s="737"/>
      <c r="F44" s="737"/>
      <c r="G44" s="737"/>
      <c r="H44" s="737"/>
      <c r="I44" s="737"/>
      <c r="J44" s="737"/>
      <c r="K44" s="737"/>
      <c r="L44" s="737"/>
      <c r="M44" s="737"/>
      <c r="N44" s="737"/>
      <c r="O44" s="737"/>
      <c r="P44" s="738"/>
      <c r="Q44" s="739"/>
      <c r="R44" s="740"/>
      <c r="S44" s="740"/>
      <c r="T44" s="740"/>
      <c r="U44" s="740"/>
      <c r="V44" s="740"/>
      <c r="W44" s="740"/>
      <c r="X44" s="740"/>
      <c r="Y44" s="740"/>
      <c r="Z44" s="740"/>
      <c r="AA44" s="740"/>
      <c r="AB44" s="740"/>
      <c r="AC44" s="740"/>
      <c r="AD44" s="740"/>
      <c r="AE44" s="741"/>
      <c r="AF44" s="742"/>
      <c r="AG44" s="743"/>
      <c r="AH44" s="743"/>
      <c r="AI44" s="743"/>
      <c r="AJ44" s="744"/>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26"/>
      <c r="BK44" s="226"/>
      <c r="BL44" s="226"/>
      <c r="BM44" s="226"/>
      <c r="BN44" s="226"/>
      <c r="BO44" s="236"/>
      <c r="BP44" s="236"/>
      <c r="BQ44" s="233">
        <v>38</v>
      </c>
      <c r="BR44" s="234"/>
      <c r="BS44" s="769"/>
      <c r="BT44" s="770"/>
      <c r="BU44" s="770"/>
      <c r="BV44" s="770"/>
      <c r="BW44" s="770"/>
      <c r="BX44" s="770"/>
      <c r="BY44" s="770"/>
      <c r="BZ44" s="770"/>
      <c r="CA44" s="770"/>
      <c r="CB44" s="770"/>
      <c r="CC44" s="770"/>
      <c r="CD44" s="770"/>
      <c r="CE44" s="770"/>
      <c r="CF44" s="770"/>
      <c r="CG44" s="771"/>
      <c r="CH44" s="772"/>
      <c r="CI44" s="773"/>
      <c r="CJ44" s="773"/>
      <c r="CK44" s="773"/>
      <c r="CL44" s="774"/>
      <c r="CM44" s="772"/>
      <c r="CN44" s="773"/>
      <c r="CO44" s="773"/>
      <c r="CP44" s="773"/>
      <c r="CQ44" s="774"/>
      <c r="CR44" s="772"/>
      <c r="CS44" s="773"/>
      <c r="CT44" s="773"/>
      <c r="CU44" s="773"/>
      <c r="CV44" s="774"/>
      <c r="CW44" s="772"/>
      <c r="CX44" s="773"/>
      <c r="CY44" s="773"/>
      <c r="CZ44" s="773"/>
      <c r="DA44" s="774"/>
      <c r="DB44" s="772"/>
      <c r="DC44" s="773"/>
      <c r="DD44" s="773"/>
      <c r="DE44" s="773"/>
      <c r="DF44" s="774"/>
      <c r="DG44" s="772"/>
      <c r="DH44" s="773"/>
      <c r="DI44" s="773"/>
      <c r="DJ44" s="773"/>
      <c r="DK44" s="774"/>
      <c r="DL44" s="772"/>
      <c r="DM44" s="773"/>
      <c r="DN44" s="773"/>
      <c r="DO44" s="773"/>
      <c r="DP44" s="774"/>
      <c r="DQ44" s="772"/>
      <c r="DR44" s="773"/>
      <c r="DS44" s="773"/>
      <c r="DT44" s="773"/>
      <c r="DU44" s="774"/>
      <c r="DV44" s="769"/>
      <c r="DW44" s="770"/>
      <c r="DX44" s="770"/>
      <c r="DY44" s="770"/>
      <c r="DZ44" s="775"/>
      <c r="EA44" s="224"/>
    </row>
    <row r="45" spans="1:131" ht="26.25" customHeight="1" x14ac:dyDescent="0.15">
      <c r="A45" s="233">
        <v>18</v>
      </c>
      <c r="B45" s="736"/>
      <c r="C45" s="737"/>
      <c r="D45" s="737"/>
      <c r="E45" s="737"/>
      <c r="F45" s="737"/>
      <c r="G45" s="737"/>
      <c r="H45" s="737"/>
      <c r="I45" s="737"/>
      <c r="J45" s="737"/>
      <c r="K45" s="737"/>
      <c r="L45" s="737"/>
      <c r="M45" s="737"/>
      <c r="N45" s="737"/>
      <c r="O45" s="737"/>
      <c r="P45" s="738"/>
      <c r="Q45" s="739"/>
      <c r="R45" s="740"/>
      <c r="S45" s="740"/>
      <c r="T45" s="740"/>
      <c r="U45" s="740"/>
      <c r="V45" s="740"/>
      <c r="W45" s="740"/>
      <c r="X45" s="740"/>
      <c r="Y45" s="740"/>
      <c r="Z45" s="740"/>
      <c r="AA45" s="740"/>
      <c r="AB45" s="740"/>
      <c r="AC45" s="740"/>
      <c r="AD45" s="740"/>
      <c r="AE45" s="741"/>
      <c r="AF45" s="742"/>
      <c r="AG45" s="743"/>
      <c r="AH45" s="743"/>
      <c r="AI45" s="743"/>
      <c r="AJ45" s="744"/>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26"/>
      <c r="BK45" s="226"/>
      <c r="BL45" s="226"/>
      <c r="BM45" s="226"/>
      <c r="BN45" s="226"/>
      <c r="BO45" s="236"/>
      <c r="BP45" s="236"/>
      <c r="BQ45" s="233">
        <v>39</v>
      </c>
      <c r="BR45" s="234"/>
      <c r="BS45" s="769"/>
      <c r="BT45" s="770"/>
      <c r="BU45" s="770"/>
      <c r="BV45" s="770"/>
      <c r="BW45" s="770"/>
      <c r="BX45" s="770"/>
      <c r="BY45" s="770"/>
      <c r="BZ45" s="770"/>
      <c r="CA45" s="770"/>
      <c r="CB45" s="770"/>
      <c r="CC45" s="770"/>
      <c r="CD45" s="770"/>
      <c r="CE45" s="770"/>
      <c r="CF45" s="770"/>
      <c r="CG45" s="771"/>
      <c r="CH45" s="772"/>
      <c r="CI45" s="773"/>
      <c r="CJ45" s="773"/>
      <c r="CK45" s="773"/>
      <c r="CL45" s="774"/>
      <c r="CM45" s="772"/>
      <c r="CN45" s="773"/>
      <c r="CO45" s="773"/>
      <c r="CP45" s="773"/>
      <c r="CQ45" s="774"/>
      <c r="CR45" s="772"/>
      <c r="CS45" s="773"/>
      <c r="CT45" s="773"/>
      <c r="CU45" s="773"/>
      <c r="CV45" s="774"/>
      <c r="CW45" s="772"/>
      <c r="CX45" s="773"/>
      <c r="CY45" s="773"/>
      <c r="CZ45" s="773"/>
      <c r="DA45" s="774"/>
      <c r="DB45" s="772"/>
      <c r="DC45" s="773"/>
      <c r="DD45" s="773"/>
      <c r="DE45" s="773"/>
      <c r="DF45" s="774"/>
      <c r="DG45" s="772"/>
      <c r="DH45" s="773"/>
      <c r="DI45" s="773"/>
      <c r="DJ45" s="773"/>
      <c r="DK45" s="774"/>
      <c r="DL45" s="772"/>
      <c r="DM45" s="773"/>
      <c r="DN45" s="773"/>
      <c r="DO45" s="773"/>
      <c r="DP45" s="774"/>
      <c r="DQ45" s="772"/>
      <c r="DR45" s="773"/>
      <c r="DS45" s="773"/>
      <c r="DT45" s="773"/>
      <c r="DU45" s="774"/>
      <c r="DV45" s="769"/>
      <c r="DW45" s="770"/>
      <c r="DX45" s="770"/>
      <c r="DY45" s="770"/>
      <c r="DZ45" s="775"/>
      <c r="EA45" s="224"/>
    </row>
    <row r="46" spans="1:131" ht="26.25" customHeight="1" x14ac:dyDescent="0.15">
      <c r="A46" s="233">
        <v>19</v>
      </c>
      <c r="B46" s="736"/>
      <c r="C46" s="737"/>
      <c r="D46" s="737"/>
      <c r="E46" s="737"/>
      <c r="F46" s="737"/>
      <c r="G46" s="737"/>
      <c r="H46" s="737"/>
      <c r="I46" s="737"/>
      <c r="J46" s="737"/>
      <c r="K46" s="737"/>
      <c r="L46" s="737"/>
      <c r="M46" s="737"/>
      <c r="N46" s="737"/>
      <c r="O46" s="737"/>
      <c r="P46" s="738"/>
      <c r="Q46" s="739"/>
      <c r="R46" s="740"/>
      <c r="S46" s="740"/>
      <c r="T46" s="740"/>
      <c r="U46" s="740"/>
      <c r="V46" s="740"/>
      <c r="W46" s="740"/>
      <c r="X46" s="740"/>
      <c r="Y46" s="740"/>
      <c r="Z46" s="740"/>
      <c r="AA46" s="740"/>
      <c r="AB46" s="740"/>
      <c r="AC46" s="740"/>
      <c r="AD46" s="740"/>
      <c r="AE46" s="741"/>
      <c r="AF46" s="742"/>
      <c r="AG46" s="743"/>
      <c r="AH46" s="743"/>
      <c r="AI46" s="743"/>
      <c r="AJ46" s="744"/>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26"/>
      <c r="BK46" s="226"/>
      <c r="BL46" s="226"/>
      <c r="BM46" s="226"/>
      <c r="BN46" s="226"/>
      <c r="BO46" s="236"/>
      <c r="BP46" s="236"/>
      <c r="BQ46" s="233">
        <v>40</v>
      </c>
      <c r="BR46" s="234"/>
      <c r="BS46" s="769"/>
      <c r="BT46" s="770"/>
      <c r="BU46" s="770"/>
      <c r="BV46" s="770"/>
      <c r="BW46" s="770"/>
      <c r="BX46" s="770"/>
      <c r="BY46" s="770"/>
      <c r="BZ46" s="770"/>
      <c r="CA46" s="770"/>
      <c r="CB46" s="770"/>
      <c r="CC46" s="770"/>
      <c r="CD46" s="770"/>
      <c r="CE46" s="770"/>
      <c r="CF46" s="770"/>
      <c r="CG46" s="771"/>
      <c r="CH46" s="772"/>
      <c r="CI46" s="773"/>
      <c r="CJ46" s="773"/>
      <c r="CK46" s="773"/>
      <c r="CL46" s="774"/>
      <c r="CM46" s="772"/>
      <c r="CN46" s="773"/>
      <c r="CO46" s="773"/>
      <c r="CP46" s="773"/>
      <c r="CQ46" s="774"/>
      <c r="CR46" s="772"/>
      <c r="CS46" s="773"/>
      <c r="CT46" s="773"/>
      <c r="CU46" s="773"/>
      <c r="CV46" s="774"/>
      <c r="CW46" s="772"/>
      <c r="CX46" s="773"/>
      <c r="CY46" s="773"/>
      <c r="CZ46" s="773"/>
      <c r="DA46" s="774"/>
      <c r="DB46" s="772"/>
      <c r="DC46" s="773"/>
      <c r="DD46" s="773"/>
      <c r="DE46" s="773"/>
      <c r="DF46" s="774"/>
      <c r="DG46" s="772"/>
      <c r="DH46" s="773"/>
      <c r="DI46" s="773"/>
      <c r="DJ46" s="773"/>
      <c r="DK46" s="774"/>
      <c r="DL46" s="772"/>
      <c r="DM46" s="773"/>
      <c r="DN46" s="773"/>
      <c r="DO46" s="773"/>
      <c r="DP46" s="774"/>
      <c r="DQ46" s="772"/>
      <c r="DR46" s="773"/>
      <c r="DS46" s="773"/>
      <c r="DT46" s="773"/>
      <c r="DU46" s="774"/>
      <c r="DV46" s="769"/>
      <c r="DW46" s="770"/>
      <c r="DX46" s="770"/>
      <c r="DY46" s="770"/>
      <c r="DZ46" s="775"/>
      <c r="EA46" s="224"/>
    </row>
    <row r="47" spans="1:131" ht="26.25" customHeight="1" x14ac:dyDescent="0.15">
      <c r="A47" s="233">
        <v>20</v>
      </c>
      <c r="B47" s="736"/>
      <c r="C47" s="737"/>
      <c r="D47" s="737"/>
      <c r="E47" s="737"/>
      <c r="F47" s="737"/>
      <c r="G47" s="737"/>
      <c r="H47" s="737"/>
      <c r="I47" s="737"/>
      <c r="J47" s="737"/>
      <c r="K47" s="737"/>
      <c r="L47" s="737"/>
      <c r="M47" s="737"/>
      <c r="N47" s="737"/>
      <c r="O47" s="737"/>
      <c r="P47" s="738"/>
      <c r="Q47" s="739"/>
      <c r="R47" s="740"/>
      <c r="S47" s="740"/>
      <c r="T47" s="740"/>
      <c r="U47" s="740"/>
      <c r="V47" s="740"/>
      <c r="W47" s="740"/>
      <c r="X47" s="740"/>
      <c r="Y47" s="740"/>
      <c r="Z47" s="740"/>
      <c r="AA47" s="740"/>
      <c r="AB47" s="740"/>
      <c r="AC47" s="740"/>
      <c r="AD47" s="740"/>
      <c r="AE47" s="741"/>
      <c r="AF47" s="742"/>
      <c r="AG47" s="743"/>
      <c r="AH47" s="743"/>
      <c r="AI47" s="743"/>
      <c r="AJ47" s="744"/>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26"/>
      <c r="BK47" s="226"/>
      <c r="BL47" s="226"/>
      <c r="BM47" s="226"/>
      <c r="BN47" s="226"/>
      <c r="BO47" s="236"/>
      <c r="BP47" s="236"/>
      <c r="BQ47" s="233">
        <v>41</v>
      </c>
      <c r="BR47" s="234"/>
      <c r="BS47" s="769"/>
      <c r="BT47" s="770"/>
      <c r="BU47" s="770"/>
      <c r="BV47" s="770"/>
      <c r="BW47" s="770"/>
      <c r="BX47" s="770"/>
      <c r="BY47" s="770"/>
      <c r="BZ47" s="770"/>
      <c r="CA47" s="770"/>
      <c r="CB47" s="770"/>
      <c r="CC47" s="770"/>
      <c r="CD47" s="770"/>
      <c r="CE47" s="770"/>
      <c r="CF47" s="770"/>
      <c r="CG47" s="771"/>
      <c r="CH47" s="772"/>
      <c r="CI47" s="773"/>
      <c r="CJ47" s="773"/>
      <c r="CK47" s="773"/>
      <c r="CL47" s="774"/>
      <c r="CM47" s="772"/>
      <c r="CN47" s="773"/>
      <c r="CO47" s="773"/>
      <c r="CP47" s="773"/>
      <c r="CQ47" s="774"/>
      <c r="CR47" s="772"/>
      <c r="CS47" s="773"/>
      <c r="CT47" s="773"/>
      <c r="CU47" s="773"/>
      <c r="CV47" s="774"/>
      <c r="CW47" s="772"/>
      <c r="CX47" s="773"/>
      <c r="CY47" s="773"/>
      <c r="CZ47" s="773"/>
      <c r="DA47" s="774"/>
      <c r="DB47" s="772"/>
      <c r="DC47" s="773"/>
      <c r="DD47" s="773"/>
      <c r="DE47" s="773"/>
      <c r="DF47" s="774"/>
      <c r="DG47" s="772"/>
      <c r="DH47" s="773"/>
      <c r="DI47" s="773"/>
      <c r="DJ47" s="773"/>
      <c r="DK47" s="774"/>
      <c r="DL47" s="772"/>
      <c r="DM47" s="773"/>
      <c r="DN47" s="773"/>
      <c r="DO47" s="773"/>
      <c r="DP47" s="774"/>
      <c r="DQ47" s="772"/>
      <c r="DR47" s="773"/>
      <c r="DS47" s="773"/>
      <c r="DT47" s="773"/>
      <c r="DU47" s="774"/>
      <c r="DV47" s="769"/>
      <c r="DW47" s="770"/>
      <c r="DX47" s="770"/>
      <c r="DY47" s="770"/>
      <c r="DZ47" s="775"/>
      <c r="EA47" s="224"/>
    </row>
    <row r="48" spans="1:131" ht="26.25" customHeight="1" x14ac:dyDescent="0.15">
      <c r="A48" s="233">
        <v>21</v>
      </c>
      <c r="B48" s="736"/>
      <c r="C48" s="737"/>
      <c r="D48" s="737"/>
      <c r="E48" s="737"/>
      <c r="F48" s="737"/>
      <c r="G48" s="737"/>
      <c r="H48" s="737"/>
      <c r="I48" s="737"/>
      <c r="J48" s="737"/>
      <c r="K48" s="737"/>
      <c r="L48" s="737"/>
      <c r="M48" s="737"/>
      <c r="N48" s="737"/>
      <c r="O48" s="737"/>
      <c r="P48" s="738"/>
      <c r="Q48" s="739"/>
      <c r="R48" s="740"/>
      <c r="S48" s="740"/>
      <c r="T48" s="740"/>
      <c r="U48" s="740"/>
      <c r="V48" s="740"/>
      <c r="W48" s="740"/>
      <c r="X48" s="740"/>
      <c r="Y48" s="740"/>
      <c r="Z48" s="740"/>
      <c r="AA48" s="740"/>
      <c r="AB48" s="740"/>
      <c r="AC48" s="740"/>
      <c r="AD48" s="740"/>
      <c r="AE48" s="741"/>
      <c r="AF48" s="742"/>
      <c r="AG48" s="743"/>
      <c r="AH48" s="743"/>
      <c r="AI48" s="743"/>
      <c r="AJ48" s="744"/>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26"/>
      <c r="BK48" s="226"/>
      <c r="BL48" s="226"/>
      <c r="BM48" s="226"/>
      <c r="BN48" s="226"/>
      <c r="BO48" s="236"/>
      <c r="BP48" s="236"/>
      <c r="BQ48" s="233">
        <v>42</v>
      </c>
      <c r="BR48" s="234"/>
      <c r="BS48" s="769"/>
      <c r="BT48" s="770"/>
      <c r="BU48" s="770"/>
      <c r="BV48" s="770"/>
      <c r="BW48" s="770"/>
      <c r="BX48" s="770"/>
      <c r="BY48" s="770"/>
      <c r="BZ48" s="770"/>
      <c r="CA48" s="770"/>
      <c r="CB48" s="770"/>
      <c r="CC48" s="770"/>
      <c r="CD48" s="770"/>
      <c r="CE48" s="770"/>
      <c r="CF48" s="770"/>
      <c r="CG48" s="771"/>
      <c r="CH48" s="772"/>
      <c r="CI48" s="773"/>
      <c r="CJ48" s="773"/>
      <c r="CK48" s="773"/>
      <c r="CL48" s="774"/>
      <c r="CM48" s="772"/>
      <c r="CN48" s="773"/>
      <c r="CO48" s="773"/>
      <c r="CP48" s="773"/>
      <c r="CQ48" s="774"/>
      <c r="CR48" s="772"/>
      <c r="CS48" s="773"/>
      <c r="CT48" s="773"/>
      <c r="CU48" s="773"/>
      <c r="CV48" s="774"/>
      <c r="CW48" s="772"/>
      <c r="CX48" s="773"/>
      <c r="CY48" s="773"/>
      <c r="CZ48" s="773"/>
      <c r="DA48" s="774"/>
      <c r="DB48" s="772"/>
      <c r="DC48" s="773"/>
      <c r="DD48" s="773"/>
      <c r="DE48" s="773"/>
      <c r="DF48" s="774"/>
      <c r="DG48" s="772"/>
      <c r="DH48" s="773"/>
      <c r="DI48" s="773"/>
      <c r="DJ48" s="773"/>
      <c r="DK48" s="774"/>
      <c r="DL48" s="772"/>
      <c r="DM48" s="773"/>
      <c r="DN48" s="773"/>
      <c r="DO48" s="773"/>
      <c r="DP48" s="774"/>
      <c r="DQ48" s="772"/>
      <c r="DR48" s="773"/>
      <c r="DS48" s="773"/>
      <c r="DT48" s="773"/>
      <c r="DU48" s="774"/>
      <c r="DV48" s="769"/>
      <c r="DW48" s="770"/>
      <c r="DX48" s="770"/>
      <c r="DY48" s="770"/>
      <c r="DZ48" s="775"/>
      <c r="EA48" s="224"/>
    </row>
    <row r="49" spans="1:131" ht="26.25" customHeight="1" x14ac:dyDescent="0.15">
      <c r="A49" s="233">
        <v>22</v>
      </c>
      <c r="B49" s="736"/>
      <c r="C49" s="737"/>
      <c r="D49" s="737"/>
      <c r="E49" s="737"/>
      <c r="F49" s="737"/>
      <c r="G49" s="737"/>
      <c r="H49" s="737"/>
      <c r="I49" s="737"/>
      <c r="J49" s="737"/>
      <c r="K49" s="737"/>
      <c r="L49" s="737"/>
      <c r="M49" s="737"/>
      <c r="N49" s="737"/>
      <c r="O49" s="737"/>
      <c r="P49" s="738"/>
      <c r="Q49" s="739"/>
      <c r="R49" s="740"/>
      <c r="S49" s="740"/>
      <c r="T49" s="740"/>
      <c r="U49" s="740"/>
      <c r="V49" s="740"/>
      <c r="W49" s="740"/>
      <c r="X49" s="740"/>
      <c r="Y49" s="740"/>
      <c r="Z49" s="740"/>
      <c r="AA49" s="740"/>
      <c r="AB49" s="740"/>
      <c r="AC49" s="740"/>
      <c r="AD49" s="740"/>
      <c r="AE49" s="741"/>
      <c r="AF49" s="742"/>
      <c r="AG49" s="743"/>
      <c r="AH49" s="743"/>
      <c r="AI49" s="743"/>
      <c r="AJ49" s="744"/>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26"/>
      <c r="BK49" s="226"/>
      <c r="BL49" s="226"/>
      <c r="BM49" s="226"/>
      <c r="BN49" s="226"/>
      <c r="BO49" s="236"/>
      <c r="BP49" s="236"/>
      <c r="BQ49" s="233">
        <v>43</v>
      </c>
      <c r="BR49" s="234"/>
      <c r="BS49" s="769"/>
      <c r="BT49" s="770"/>
      <c r="BU49" s="770"/>
      <c r="BV49" s="770"/>
      <c r="BW49" s="770"/>
      <c r="BX49" s="770"/>
      <c r="BY49" s="770"/>
      <c r="BZ49" s="770"/>
      <c r="CA49" s="770"/>
      <c r="CB49" s="770"/>
      <c r="CC49" s="770"/>
      <c r="CD49" s="770"/>
      <c r="CE49" s="770"/>
      <c r="CF49" s="770"/>
      <c r="CG49" s="771"/>
      <c r="CH49" s="772"/>
      <c r="CI49" s="773"/>
      <c r="CJ49" s="773"/>
      <c r="CK49" s="773"/>
      <c r="CL49" s="774"/>
      <c r="CM49" s="772"/>
      <c r="CN49" s="773"/>
      <c r="CO49" s="773"/>
      <c r="CP49" s="773"/>
      <c r="CQ49" s="774"/>
      <c r="CR49" s="772"/>
      <c r="CS49" s="773"/>
      <c r="CT49" s="773"/>
      <c r="CU49" s="773"/>
      <c r="CV49" s="774"/>
      <c r="CW49" s="772"/>
      <c r="CX49" s="773"/>
      <c r="CY49" s="773"/>
      <c r="CZ49" s="773"/>
      <c r="DA49" s="774"/>
      <c r="DB49" s="772"/>
      <c r="DC49" s="773"/>
      <c r="DD49" s="773"/>
      <c r="DE49" s="773"/>
      <c r="DF49" s="774"/>
      <c r="DG49" s="772"/>
      <c r="DH49" s="773"/>
      <c r="DI49" s="773"/>
      <c r="DJ49" s="773"/>
      <c r="DK49" s="774"/>
      <c r="DL49" s="772"/>
      <c r="DM49" s="773"/>
      <c r="DN49" s="773"/>
      <c r="DO49" s="773"/>
      <c r="DP49" s="774"/>
      <c r="DQ49" s="772"/>
      <c r="DR49" s="773"/>
      <c r="DS49" s="773"/>
      <c r="DT49" s="773"/>
      <c r="DU49" s="774"/>
      <c r="DV49" s="769"/>
      <c r="DW49" s="770"/>
      <c r="DX49" s="770"/>
      <c r="DY49" s="770"/>
      <c r="DZ49" s="775"/>
      <c r="EA49" s="224"/>
    </row>
    <row r="50" spans="1:131" ht="26.25" customHeight="1" x14ac:dyDescent="0.15">
      <c r="A50" s="233">
        <v>23</v>
      </c>
      <c r="B50" s="736"/>
      <c r="C50" s="737"/>
      <c r="D50" s="737"/>
      <c r="E50" s="737"/>
      <c r="F50" s="737"/>
      <c r="G50" s="737"/>
      <c r="H50" s="737"/>
      <c r="I50" s="737"/>
      <c r="J50" s="737"/>
      <c r="K50" s="737"/>
      <c r="L50" s="737"/>
      <c r="M50" s="737"/>
      <c r="N50" s="737"/>
      <c r="O50" s="737"/>
      <c r="P50" s="738"/>
      <c r="Q50" s="822"/>
      <c r="R50" s="823"/>
      <c r="S50" s="823"/>
      <c r="T50" s="823"/>
      <c r="U50" s="823"/>
      <c r="V50" s="823"/>
      <c r="W50" s="823"/>
      <c r="X50" s="823"/>
      <c r="Y50" s="823"/>
      <c r="Z50" s="823"/>
      <c r="AA50" s="823"/>
      <c r="AB50" s="823"/>
      <c r="AC50" s="823"/>
      <c r="AD50" s="823"/>
      <c r="AE50" s="824"/>
      <c r="AF50" s="742"/>
      <c r="AG50" s="743"/>
      <c r="AH50" s="743"/>
      <c r="AI50" s="743"/>
      <c r="AJ50" s="744"/>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26"/>
      <c r="BK50" s="226"/>
      <c r="BL50" s="226"/>
      <c r="BM50" s="226"/>
      <c r="BN50" s="226"/>
      <c r="BO50" s="236"/>
      <c r="BP50" s="236"/>
      <c r="BQ50" s="233">
        <v>44</v>
      </c>
      <c r="BR50" s="234"/>
      <c r="BS50" s="769"/>
      <c r="BT50" s="770"/>
      <c r="BU50" s="770"/>
      <c r="BV50" s="770"/>
      <c r="BW50" s="770"/>
      <c r="BX50" s="770"/>
      <c r="BY50" s="770"/>
      <c r="BZ50" s="770"/>
      <c r="CA50" s="770"/>
      <c r="CB50" s="770"/>
      <c r="CC50" s="770"/>
      <c r="CD50" s="770"/>
      <c r="CE50" s="770"/>
      <c r="CF50" s="770"/>
      <c r="CG50" s="771"/>
      <c r="CH50" s="772"/>
      <c r="CI50" s="773"/>
      <c r="CJ50" s="773"/>
      <c r="CK50" s="773"/>
      <c r="CL50" s="774"/>
      <c r="CM50" s="772"/>
      <c r="CN50" s="773"/>
      <c r="CO50" s="773"/>
      <c r="CP50" s="773"/>
      <c r="CQ50" s="774"/>
      <c r="CR50" s="772"/>
      <c r="CS50" s="773"/>
      <c r="CT50" s="773"/>
      <c r="CU50" s="773"/>
      <c r="CV50" s="774"/>
      <c r="CW50" s="772"/>
      <c r="CX50" s="773"/>
      <c r="CY50" s="773"/>
      <c r="CZ50" s="773"/>
      <c r="DA50" s="774"/>
      <c r="DB50" s="772"/>
      <c r="DC50" s="773"/>
      <c r="DD50" s="773"/>
      <c r="DE50" s="773"/>
      <c r="DF50" s="774"/>
      <c r="DG50" s="772"/>
      <c r="DH50" s="773"/>
      <c r="DI50" s="773"/>
      <c r="DJ50" s="773"/>
      <c r="DK50" s="774"/>
      <c r="DL50" s="772"/>
      <c r="DM50" s="773"/>
      <c r="DN50" s="773"/>
      <c r="DO50" s="773"/>
      <c r="DP50" s="774"/>
      <c r="DQ50" s="772"/>
      <c r="DR50" s="773"/>
      <c r="DS50" s="773"/>
      <c r="DT50" s="773"/>
      <c r="DU50" s="774"/>
      <c r="DV50" s="769"/>
      <c r="DW50" s="770"/>
      <c r="DX50" s="770"/>
      <c r="DY50" s="770"/>
      <c r="DZ50" s="775"/>
      <c r="EA50" s="224"/>
    </row>
    <row r="51" spans="1:131" ht="26.25" customHeight="1" x14ac:dyDescent="0.15">
      <c r="A51" s="233">
        <v>24</v>
      </c>
      <c r="B51" s="736"/>
      <c r="C51" s="737"/>
      <c r="D51" s="737"/>
      <c r="E51" s="737"/>
      <c r="F51" s="737"/>
      <c r="G51" s="737"/>
      <c r="H51" s="737"/>
      <c r="I51" s="737"/>
      <c r="J51" s="737"/>
      <c r="K51" s="737"/>
      <c r="L51" s="737"/>
      <c r="M51" s="737"/>
      <c r="N51" s="737"/>
      <c r="O51" s="737"/>
      <c r="P51" s="738"/>
      <c r="Q51" s="822"/>
      <c r="R51" s="823"/>
      <c r="S51" s="823"/>
      <c r="T51" s="823"/>
      <c r="U51" s="823"/>
      <c r="V51" s="823"/>
      <c r="W51" s="823"/>
      <c r="X51" s="823"/>
      <c r="Y51" s="823"/>
      <c r="Z51" s="823"/>
      <c r="AA51" s="823"/>
      <c r="AB51" s="823"/>
      <c r="AC51" s="823"/>
      <c r="AD51" s="823"/>
      <c r="AE51" s="824"/>
      <c r="AF51" s="742"/>
      <c r="AG51" s="743"/>
      <c r="AH51" s="743"/>
      <c r="AI51" s="743"/>
      <c r="AJ51" s="744"/>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26"/>
      <c r="BK51" s="226"/>
      <c r="BL51" s="226"/>
      <c r="BM51" s="226"/>
      <c r="BN51" s="226"/>
      <c r="BO51" s="236"/>
      <c r="BP51" s="236"/>
      <c r="BQ51" s="233">
        <v>45</v>
      </c>
      <c r="BR51" s="234"/>
      <c r="BS51" s="769"/>
      <c r="BT51" s="770"/>
      <c r="BU51" s="770"/>
      <c r="BV51" s="770"/>
      <c r="BW51" s="770"/>
      <c r="BX51" s="770"/>
      <c r="BY51" s="770"/>
      <c r="BZ51" s="770"/>
      <c r="CA51" s="770"/>
      <c r="CB51" s="770"/>
      <c r="CC51" s="770"/>
      <c r="CD51" s="770"/>
      <c r="CE51" s="770"/>
      <c r="CF51" s="770"/>
      <c r="CG51" s="771"/>
      <c r="CH51" s="772"/>
      <c r="CI51" s="773"/>
      <c r="CJ51" s="773"/>
      <c r="CK51" s="773"/>
      <c r="CL51" s="774"/>
      <c r="CM51" s="772"/>
      <c r="CN51" s="773"/>
      <c r="CO51" s="773"/>
      <c r="CP51" s="773"/>
      <c r="CQ51" s="774"/>
      <c r="CR51" s="772"/>
      <c r="CS51" s="773"/>
      <c r="CT51" s="773"/>
      <c r="CU51" s="773"/>
      <c r="CV51" s="774"/>
      <c r="CW51" s="772"/>
      <c r="CX51" s="773"/>
      <c r="CY51" s="773"/>
      <c r="CZ51" s="773"/>
      <c r="DA51" s="774"/>
      <c r="DB51" s="772"/>
      <c r="DC51" s="773"/>
      <c r="DD51" s="773"/>
      <c r="DE51" s="773"/>
      <c r="DF51" s="774"/>
      <c r="DG51" s="772"/>
      <c r="DH51" s="773"/>
      <c r="DI51" s="773"/>
      <c r="DJ51" s="773"/>
      <c r="DK51" s="774"/>
      <c r="DL51" s="772"/>
      <c r="DM51" s="773"/>
      <c r="DN51" s="773"/>
      <c r="DO51" s="773"/>
      <c r="DP51" s="774"/>
      <c r="DQ51" s="772"/>
      <c r="DR51" s="773"/>
      <c r="DS51" s="773"/>
      <c r="DT51" s="773"/>
      <c r="DU51" s="774"/>
      <c r="DV51" s="769"/>
      <c r="DW51" s="770"/>
      <c r="DX51" s="770"/>
      <c r="DY51" s="770"/>
      <c r="DZ51" s="775"/>
      <c r="EA51" s="224"/>
    </row>
    <row r="52" spans="1:131" ht="26.25" customHeight="1" x14ac:dyDescent="0.15">
      <c r="A52" s="233">
        <v>25</v>
      </c>
      <c r="B52" s="736"/>
      <c r="C52" s="737"/>
      <c r="D52" s="737"/>
      <c r="E52" s="737"/>
      <c r="F52" s="737"/>
      <c r="G52" s="737"/>
      <c r="H52" s="737"/>
      <c r="I52" s="737"/>
      <c r="J52" s="737"/>
      <c r="K52" s="737"/>
      <c r="L52" s="737"/>
      <c r="M52" s="737"/>
      <c r="N52" s="737"/>
      <c r="O52" s="737"/>
      <c r="P52" s="738"/>
      <c r="Q52" s="822"/>
      <c r="R52" s="823"/>
      <c r="S52" s="823"/>
      <c r="T52" s="823"/>
      <c r="U52" s="823"/>
      <c r="V52" s="823"/>
      <c r="W52" s="823"/>
      <c r="X52" s="823"/>
      <c r="Y52" s="823"/>
      <c r="Z52" s="823"/>
      <c r="AA52" s="823"/>
      <c r="AB52" s="823"/>
      <c r="AC52" s="823"/>
      <c r="AD52" s="823"/>
      <c r="AE52" s="824"/>
      <c r="AF52" s="742"/>
      <c r="AG52" s="743"/>
      <c r="AH52" s="743"/>
      <c r="AI52" s="743"/>
      <c r="AJ52" s="744"/>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26"/>
      <c r="BK52" s="226"/>
      <c r="BL52" s="226"/>
      <c r="BM52" s="226"/>
      <c r="BN52" s="226"/>
      <c r="BO52" s="236"/>
      <c r="BP52" s="236"/>
      <c r="BQ52" s="233">
        <v>46</v>
      </c>
      <c r="BR52" s="234"/>
      <c r="BS52" s="769"/>
      <c r="BT52" s="770"/>
      <c r="BU52" s="770"/>
      <c r="BV52" s="770"/>
      <c r="BW52" s="770"/>
      <c r="BX52" s="770"/>
      <c r="BY52" s="770"/>
      <c r="BZ52" s="770"/>
      <c r="CA52" s="770"/>
      <c r="CB52" s="770"/>
      <c r="CC52" s="770"/>
      <c r="CD52" s="770"/>
      <c r="CE52" s="770"/>
      <c r="CF52" s="770"/>
      <c r="CG52" s="771"/>
      <c r="CH52" s="772"/>
      <c r="CI52" s="773"/>
      <c r="CJ52" s="773"/>
      <c r="CK52" s="773"/>
      <c r="CL52" s="774"/>
      <c r="CM52" s="772"/>
      <c r="CN52" s="773"/>
      <c r="CO52" s="773"/>
      <c r="CP52" s="773"/>
      <c r="CQ52" s="774"/>
      <c r="CR52" s="772"/>
      <c r="CS52" s="773"/>
      <c r="CT52" s="773"/>
      <c r="CU52" s="773"/>
      <c r="CV52" s="774"/>
      <c r="CW52" s="772"/>
      <c r="CX52" s="773"/>
      <c r="CY52" s="773"/>
      <c r="CZ52" s="773"/>
      <c r="DA52" s="774"/>
      <c r="DB52" s="772"/>
      <c r="DC52" s="773"/>
      <c r="DD52" s="773"/>
      <c r="DE52" s="773"/>
      <c r="DF52" s="774"/>
      <c r="DG52" s="772"/>
      <c r="DH52" s="773"/>
      <c r="DI52" s="773"/>
      <c r="DJ52" s="773"/>
      <c r="DK52" s="774"/>
      <c r="DL52" s="772"/>
      <c r="DM52" s="773"/>
      <c r="DN52" s="773"/>
      <c r="DO52" s="773"/>
      <c r="DP52" s="774"/>
      <c r="DQ52" s="772"/>
      <c r="DR52" s="773"/>
      <c r="DS52" s="773"/>
      <c r="DT52" s="773"/>
      <c r="DU52" s="774"/>
      <c r="DV52" s="769"/>
      <c r="DW52" s="770"/>
      <c r="DX52" s="770"/>
      <c r="DY52" s="770"/>
      <c r="DZ52" s="775"/>
      <c r="EA52" s="224"/>
    </row>
    <row r="53" spans="1:131" ht="26.25" customHeight="1" x14ac:dyDescent="0.15">
      <c r="A53" s="233">
        <v>26</v>
      </c>
      <c r="B53" s="736"/>
      <c r="C53" s="737"/>
      <c r="D53" s="737"/>
      <c r="E53" s="737"/>
      <c r="F53" s="737"/>
      <c r="G53" s="737"/>
      <c r="H53" s="737"/>
      <c r="I53" s="737"/>
      <c r="J53" s="737"/>
      <c r="K53" s="737"/>
      <c r="L53" s="737"/>
      <c r="M53" s="737"/>
      <c r="N53" s="737"/>
      <c r="O53" s="737"/>
      <c r="P53" s="738"/>
      <c r="Q53" s="822"/>
      <c r="R53" s="823"/>
      <c r="S53" s="823"/>
      <c r="T53" s="823"/>
      <c r="U53" s="823"/>
      <c r="V53" s="823"/>
      <c r="W53" s="823"/>
      <c r="X53" s="823"/>
      <c r="Y53" s="823"/>
      <c r="Z53" s="823"/>
      <c r="AA53" s="823"/>
      <c r="AB53" s="823"/>
      <c r="AC53" s="823"/>
      <c r="AD53" s="823"/>
      <c r="AE53" s="824"/>
      <c r="AF53" s="742"/>
      <c r="AG53" s="743"/>
      <c r="AH53" s="743"/>
      <c r="AI53" s="743"/>
      <c r="AJ53" s="744"/>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26"/>
      <c r="BK53" s="226"/>
      <c r="BL53" s="226"/>
      <c r="BM53" s="226"/>
      <c r="BN53" s="226"/>
      <c r="BO53" s="236"/>
      <c r="BP53" s="236"/>
      <c r="BQ53" s="233">
        <v>47</v>
      </c>
      <c r="BR53" s="234"/>
      <c r="BS53" s="769"/>
      <c r="BT53" s="770"/>
      <c r="BU53" s="770"/>
      <c r="BV53" s="770"/>
      <c r="BW53" s="770"/>
      <c r="BX53" s="770"/>
      <c r="BY53" s="770"/>
      <c r="BZ53" s="770"/>
      <c r="CA53" s="770"/>
      <c r="CB53" s="770"/>
      <c r="CC53" s="770"/>
      <c r="CD53" s="770"/>
      <c r="CE53" s="770"/>
      <c r="CF53" s="770"/>
      <c r="CG53" s="771"/>
      <c r="CH53" s="772"/>
      <c r="CI53" s="773"/>
      <c r="CJ53" s="773"/>
      <c r="CK53" s="773"/>
      <c r="CL53" s="774"/>
      <c r="CM53" s="772"/>
      <c r="CN53" s="773"/>
      <c r="CO53" s="773"/>
      <c r="CP53" s="773"/>
      <c r="CQ53" s="774"/>
      <c r="CR53" s="772"/>
      <c r="CS53" s="773"/>
      <c r="CT53" s="773"/>
      <c r="CU53" s="773"/>
      <c r="CV53" s="774"/>
      <c r="CW53" s="772"/>
      <c r="CX53" s="773"/>
      <c r="CY53" s="773"/>
      <c r="CZ53" s="773"/>
      <c r="DA53" s="774"/>
      <c r="DB53" s="772"/>
      <c r="DC53" s="773"/>
      <c r="DD53" s="773"/>
      <c r="DE53" s="773"/>
      <c r="DF53" s="774"/>
      <c r="DG53" s="772"/>
      <c r="DH53" s="773"/>
      <c r="DI53" s="773"/>
      <c r="DJ53" s="773"/>
      <c r="DK53" s="774"/>
      <c r="DL53" s="772"/>
      <c r="DM53" s="773"/>
      <c r="DN53" s="773"/>
      <c r="DO53" s="773"/>
      <c r="DP53" s="774"/>
      <c r="DQ53" s="772"/>
      <c r="DR53" s="773"/>
      <c r="DS53" s="773"/>
      <c r="DT53" s="773"/>
      <c r="DU53" s="774"/>
      <c r="DV53" s="769"/>
      <c r="DW53" s="770"/>
      <c r="DX53" s="770"/>
      <c r="DY53" s="770"/>
      <c r="DZ53" s="775"/>
      <c r="EA53" s="224"/>
    </row>
    <row r="54" spans="1:131" ht="26.25" customHeight="1" x14ac:dyDescent="0.15">
      <c r="A54" s="233">
        <v>27</v>
      </c>
      <c r="B54" s="736"/>
      <c r="C54" s="737"/>
      <c r="D54" s="737"/>
      <c r="E54" s="737"/>
      <c r="F54" s="737"/>
      <c r="G54" s="737"/>
      <c r="H54" s="737"/>
      <c r="I54" s="737"/>
      <c r="J54" s="737"/>
      <c r="K54" s="737"/>
      <c r="L54" s="737"/>
      <c r="M54" s="737"/>
      <c r="N54" s="737"/>
      <c r="O54" s="737"/>
      <c r="P54" s="738"/>
      <c r="Q54" s="822"/>
      <c r="R54" s="823"/>
      <c r="S54" s="823"/>
      <c r="T54" s="823"/>
      <c r="U54" s="823"/>
      <c r="V54" s="823"/>
      <c r="W54" s="823"/>
      <c r="X54" s="823"/>
      <c r="Y54" s="823"/>
      <c r="Z54" s="823"/>
      <c r="AA54" s="823"/>
      <c r="AB54" s="823"/>
      <c r="AC54" s="823"/>
      <c r="AD54" s="823"/>
      <c r="AE54" s="824"/>
      <c r="AF54" s="742"/>
      <c r="AG54" s="743"/>
      <c r="AH54" s="743"/>
      <c r="AI54" s="743"/>
      <c r="AJ54" s="744"/>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26"/>
      <c r="BK54" s="226"/>
      <c r="BL54" s="226"/>
      <c r="BM54" s="226"/>
      <c r="BN54" s="226"/>
      <c r="BO54" s="236"/>
      <c r="BP54" s="236"/>
      <c r="BQ54" s="233">
        <v>48</v>
      </c>
      <c r="BR54" s="234"/>
      <c r="BS54" s="769"/>
      <c r="BT54" s="770"/>
      <c r="BU54" s="770"/>
      <c r="BV54" s="770"/>
      <c r="BW54" s="770"/>
      <c r="BX54" s="770"/>
      <c r="BY54" s="770"/>
      <c r="BZ54" s="770"/>
      <c r="CA54" s="770"/>
      <c r="CB54" s="770"/>
      <c r="CC54" s="770"/>
      <c r="CD54" s="770"/>
      <c r="CE54" s="770"/>
      <c r="CF54" s="770"/>
      <c r="CG54" s="771"/>
      <c r="CH54" s="772"/>
      <c r="CI54" s="773"/>
      <c r="CJ54" s="773"/>
      <c r="CK54" s="773"/>
      <c r="CL54" s="774"/>
      <c r="CM54" s="772"/>
      <c r="CN54" s="773"/>
      <c r="CO54" s="773"/>
      <c r="CP54" s="773"/>
      <c r="CQ54" s="774"/>
      <c r="CR54" s="772"/>
      <c r="CS54" s="773"/>
      <c r="CT54" s="773"/>
      <c r="CU54" s="773"/>
      <c r="CV54" s="774"/>
      <c r="CW54" s="772"/>
      <c r="CX54" s="773"/>
      <c r="CY54" s="773"/>
      <c r="CZ54" s="773"/>
      <c r="DA54" s="774"/>
      <c r="DB54" s="772"/>
      <c r="DC54" s="773"/>
      <c r="DD54" s="773"/>
      <c r="DE54" s="773"/>
      <c r="DF54" s="774"/>
      <c r="DG54" s="772"/>
      <c r="DH54" s="773"/>
      <c r="DI54" s="773"/>
      <c r="DJ54" s="773"/>
      <c r="DK54" s="774"/>
      <c r="DL54" s="772"/>
      <c r="DM54" s="773"/>
      <c r="DN54" s="773"/>
      <c r="DO54" s="773"/>
      <c r="DP54" s="774"/>
      <c r="DQ54" s="772"/>
      <c r="DR54" s="773"/>
      <c r="DS54" s="773"/>
      <c r="DT54" s="773"/>
      <c r="DU54" s="774"/>
      <c r="DV54" s="769"/>
      <c r="DW54" s="770"/>
      <c r="DX54" s="770"/>
      <c r="DY54" s="770"/>
      <c r="DZ54" s="775"/>
      <c r="EA54" s="224"/>
    </row>
    <row r="55" spans="1:131" ht="26.25" customHeight="1" x14ac:dyDescent="0.15">
      <c r="A55" s="233">
        <v>28</v>
      </c>
      <c r="B55" s="736"/>
      <c r="C55" s="737"/>
      <c r="D55" s="737"/>
      <c r="E55" s="737"/>
      <c r="F55" s="737"/>
      <c r="G55" s="737"/>
      <c r="H55" s="737"/>
      <c r="I55" s="737"/>
      <c r="J55" s="737"/>
      <c r="K55" s="737"/>
      <c r="L55" s="737"/>
      <c r="M55" s="737"/>
      <c r="N55" s="737"/>
      <c r="O55" s="737"/>
      <c r="P55" s="738"/>
      <c r="Q55" s="822"/>
      <c r="R55" s="823"/>
      <c r="S55" s="823"/>
      <c r="T55" s="823"/>
      <c r="U55" s="823"/>
      <c r="V55" s="823"/>
      <c r="W55" s="823"/>
      <c r="X55" s="823"/>
      <c r="Y55" s="823"/>
      <c r="Z55" s="823"/>
      <c r="AA55" s="823"/>
      <c r="AB55" s="823"/>
      <c r="AC55" s="823"/>
      <c r="AD55" s="823"/>
      <c r="AE55" s="824"/>
      <c r="AF55" s="742"/>
      <c r="AG55" s="743"/>
      <c r="AH55" s="743"/>
      <c r="AI55" s="743"/>
      <c r="AJ55" s="744"/>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26"/>
      <c r="BK55" s="226"/>
      <c r="BL55" s="226"/>
      <c r="BM55" s="226"/>
      <c r="BN55" s="226"/>
      <c r="BO55" s="236"/>
      <c r="BP55" s="236"/>
      <c r="BQ55" s="233">
        <v>49</v>
      </c>
      <c r="BR55" s="234"/>
      <c r="BS55" s="769"/>
      <c r="BT55" s="770"/>
      <c r="BU55" s="770"/>
      <c r="BV55" s="770"/>
      <c r="BW55" s="770"/>
      <c r="BX55" s="770"/>
      <c r="BY55" s="770"/>
      <c r="BZ55" s="770"/>
      <c r="CA55" s="770"/>
      <c r="CB55" s="770"/>
      <c r="CC55" s="770"/>
      <c r="CD55" s="770"/>
      <c r="CE55" s="770"/>
      <c r="CF55" s="770"/>
      <c r="CG55" s="771"/>
      <c r="CH55" s="772"/>
      <c r="CI55" s="773"/>
      <c r="CJ55" s="773"/>
      <c r="CK55" s="773"/>
      <c r="CL55" s="774"/>
      <c r="CM55" s="772"/>
      <c r="CN55" s="773"/>
      <c r="CO55" s="773"/>
      <c r="CP55" s="773"/>
      <c r="CQ55" s="774"/>
      <c r="CR55" s="772"/>
      <c r="CS55" s="773"/>
      <c r="CT55" s="773"/>
      <c r="CU55" s="773"/>
      <c r="CV55" s="774"/>
      <c r="CW55" s="772"/>
      <c r="CX55" s="773"/>
      <c r="CY55" s="773"/>
      <c r="CZ55" s="773"/>
      <c r="DA55" s="774"/>
      <c r="DB55" s="772"/>
      <c r="DC55" s="773"/>
      <c r="DD55" s="773"/>
      <c r="DE55" s="773"/>
      <c r="DF55" s="774"/>
      <c r="DG55" s="772"/>
      <c r="DH55" s="773"/>
      <c r="DI55" s="773"/>
      <c r="DJ55" s="773"/>
      <c r="DK55" s="774"/>
      <c r="DL55" s="772"/>
      <c r="DM55" s="773"/>
      <c r="DN55" s="773"/>
      <c r="DO55" s="773"/>
      <c r="DP55" s="774"/>
      <c r="DQ55" s="772"/>
      <c r="DR55" s="773"/>
      <c r="DS55" s="773"/>
      <c r="DT55" s="773"/>
      <c r="DU55" s="774"/>
      <c r="DV55" s="769"/>
      <c r="DW55" s="770"/>
      <c r="DX55" s="770"/>
      <c r="DY55" s="770"/>
      <c r="DZ55" s="775"/>
      <c r="EA55" s="224"/>
    </row>
    <row r="56" spans="1:131" ht="26.25" customHeight="1" x14ac:dyDescent="0.15">
      <c r="A56" s="233">
        <v>29</v>
      </c>
      <c r="B56" s="736"/>
      <c r="C56" s="737"/>
      <c r="D56" s="737"/>
      <c r="E56" s="737"/>
      <c r="F56" s="737"/>
      <c r="G56" s="737"/>
      <c r="H56" s="737"/>
      <c r="I56" s="737"/>
      <c r="J56" s="737"/>
      <c r="K56" s="737"/>
      <c r="L56" s="737"/>
      <c r="M56" s="737"/>
      <c r="N56" s="737"/>
      <c r="O56" s="737"/>
      <c r="P56" s="738"/>
      <c r="Q56" s="822"/>
      <c r="R56" s="823"/>
      <c r="S56" s="823"/>
      <c r="T56" s="823"/>
      <c r="U56" s="823"/>
      <c r="V56" s="823"/>
      <c r="W56" s="823"/>
      <c r="X56" s="823"/>
      <c r="Y56" s="823"/>
      <c r="Z56" s="823"/>
      <c r="AA56" s="823"/>
      <c r="AB56" s="823"/>
      <c r="AC56" s="823"/>
      <c r="AD56" s="823"/>
      <c r="AE56" s="824"/>
      <c r="AF56" s="742"/>
      <c r="AG56" s="743"/>
      <c r="AH56" s="743"/>
      <c r="AI56" s="743"/>
      <c r="AJ56" s="744"/>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26"/>
      <c r="BK56" s="226"/>
      <c r="BL56" s="226"/>
      <c r="BM56" s="226"/>
      <c r="BN56" s="226"/>
      <c r="BO56" s="236"/>
      <c r="BP56" s="236"/>
      <c r="BQ56" s="233">
        <v>50</v>
      </c>
      <c r="BR56" s="234"/>
      <c r="BS56" s="769"/>
      <c r="BT56" s="770"/>
      <c r="BU56" s="770"/>
      <c r="BV56" s="770"/>
      <c r="BW56" s="770"/>
      <c r="BX56" s="770"/>
      <c r="BY56" s="770"/>
      <c r="BZ56" s="770"/>
      <c r="CA56" s="770"/>
      <c r="CB56" s="770"/>
      <c r="CC56" s="770"/>
      <c r="CD56" s="770"/>
      <c r="CE56" s="770"/>
      <c r="CF56" s="770"/>
      <c r="CG56" s="771"/>
      <c r="CH56" s="772"/>
      <c r="CI56" s="773"/>
      <c r="CJ56" s="773"/>
      <c r="CK56" s="773"/>
      <c r="CL56" s="774"/>
      <c r="CM56" s="772"/>
      <c r="CN56" s="773"/>
      <c r="CO56" s="773"/>
      <c r="CP56" s="773"/>
      <c r="CQ56" s="774"/>
      <c r="CR56" s="772"/>
      <c r="CS56" s="773"/>
      <c r="CT56" s="773"/>
      <c r="CU56" s="773"/>
      <c r="CV56" s="774"/>
      <c r="CW56" s="772"/>
      <c r="CX56" s="773"/>
      <c r="CY56" s="773"/>
      <c r="CZ56" s="773"/>
      <c r="DA56" s="774"/>
      <c r="DB56" s="772"/>
      <c r="DC56" s="773"/>
      <c r="DD56" s="773"/>
      <c r="DE56" s="773"/>
      <c r="DF56" s="774"/>
      <c r="DG56" s="772"/>
      <c r="DH56" s="773"/>
      <c r="DI56" s="773"/>
      <c r="DJ56" s="773"/>
      <c r="DK56" s="774"/>
      <c r="DL56" s="772"/>
      <c r="DM56" s="773"/>
      <c r="DN56" s="773"/>
      <c r="DO56" s="773"/>
      <c r="DP56" s="774"/>
      <c r="DQ56" s="772"/>
      <c r="DR56" s="773"/>
      <c r="DS56" s="773"/>
      <c r="DT56" s="773"/>
      <c r="DU56" s="774"/>
      <c r="DV56" s="769"/>
      <c r="DW56" s="770"/>
      <c r="DX56" s="770"/>
      <c r="DY56" s="770"/>
      <c r="DZ56" s="775"/>
      <c r="EA56" s="224"/>
    </row>
    <row r="57" spans="1:131" ht="26.25" customHeight="1" x14ac:dyDescent="0.15">
      <c r="A57" s="233">
        <v>30</v>
      </c>
      <c r="B57" s="736"/>
      <c r="C57" s="737"/>
      <c r="D57" s="737"/>
      <c r="E57" s="737"/>
      <c r="F57" s="737"/>
      <c r="G57" s="737"/>
      <c r="H57" s="737"/>
      <c r="I57" s="737"/>
      <c r="J57" s="737"/>
      <c r="K57" s="737"/>
      <c r="L57" s="737"/>
      <c r="M57" s="737"/>
      <c r="N57" s="737"/>
      <c r="O57" s="737"/>
      <c r="P57" s="738"/>
      <c r="Q57" s="822"/>
      <c r="R57" s="823"/>
      <c r="S57" s="823"/>
      <c r="T57" s="823"/>
      <c r="U57" s="823"/>
      <c r="V57" s="823"/>
      <c r="W57" s="823"/>
      <c r="X57" s="823"/>
      <c r="Y57" s="823"/>
      <c r="Z57" s="823"/>
      <c r="AA57" s="823"/>
      <c r="AB57" s="823"/>
      <c r="AC57" s="823"/>
      <c r="AD57" s="823"/>
      <c r="AE57" s="824"/>
      <c r="AF57" s="742"/>
      <c r="AG57" s="743"/>
      <c r="AH57" s="743"/>
      <c r="AI57" s="743"/>
      <c r="AJ57" s="744"/>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26"/>
      <c r="BK57" s="226"/>
      <c r="BL57" s="226"/>
      <c r="BM57" s="226"/>
      <c r="BN57" s="226"/>
      <c r="BO57" s="236"/>
      <c r="BP57" s="236"/>
      <c r="BQ57" s="233">
        <v>51</v>
      </c>
      <c r="BR57" s="234"/>
      <c r="BS57" s="769"/>
      <c r="BT57" s="770"/>
      <c r="BU57" s="770"/>
      <c r="BV57" s="770"/>
      <c r="BW57" s="770"/>
      <c r="BX57" s="770"/>
      <c r="BY57" s="770"/>
      <c r="BZ57" s="770"/>
      <c r="CA57" s="770"/>
      <c r="CB57" s="770"/>
      <c r="CC57" s="770"/>
      <c r="CD57" s="770"/>
      <c r="CE57" s="770"/>
      <c r="CF57" s="770"/>
      <c r="CG57" s="771"/>
      <c r="CH57" s="772"/>
      <c r="CI57" s="773"/>
      <c r="CJ57" s="773"/>
      <c r="CK57" s="773"/>
      <c r="CL57" s="774"/>
      <c r="CM57" s="772"/>
      <c r="CN57" s="773"/>
      <c r="CO57" s="773"/>
      <c r="CP57" s="773"/>
      <c r="CQ57" s="774"/>
      <c r="CR57" s="772"/>
      <c r="CS57" s="773"/>
      <c r="CT57" s="773"/>
      <c r="CU57" s="773"/>
      <c r="CV57" s="774"/>
      <c r="CW57" s="772"/>
      <c r="CX57" s="773"/>
      <c r="CY57" s="773"/>
      <c r="CZ57" s="773"/>
      <c r="DA57" s="774"/>
      <c r="DB57" s="772"/>
      <c r="DC57" s="773"/>
      <c r="DD57" s="773"/>
      <c r="DE57" s="773"/>
      <c r="DF57" s="774"/>
      <c r="DG57" s="772"/>
      <c r="DH57" s="773"/>
      <c r="DI57" s="773"/>
      <c r="DJ57" s="773"/>
      <c r="DK57" s="774"/>
      <c r="DL57" s="772"/>
      <c r="DM57" s="773"/>
      <c r="DN57" s="773"/>
      <c r="DO57" s="773"/>
      <c r="DP57" s="774"/>
      <c r="DQ57" s="772"/>
      <c r="DR57" s="773"/>
      <c r="DS57" s="773"/>
      <c r="DT57" s="773"/>
      <c r="DU57" s="774"/>
      <c r="DV57" s="769"/>
      <c r="DW57" s="770"/>
      <c r="DX57" s="770"/>
      <c r="DY57" s="770"/>
      <c r="DZ57" s="775"/>
      <c r="EA57" s="224"/>
    </row>
    <row r="58" spans="1:131" ht="26.25" customHeight="1" x14ac:dyDescent="0.15">
      <c r="A58" s="233">
        <v>31</v>
      </c>
      <c r="B58" s="736"/>
      <c r="C58" s="737"/>
      <c r="D58" s="737"/>
      <c r="E58" s="737"/>
      <c r="F58" s="737"/>
      <c r="G58" s="737"/>
      <c r="H58" s="737"/>
      <c r="I58" s="737"/>
      <c r="J58" s="737"/>
      <c r="K58" s="737"/>
      <c r="L58" s="737"/>
      <c r="M58" s="737"/>
      <c r="N58" s="737"/>
      <c r="O58" s="737"/>
      <c r="P58" s="738"/>
      <c r="Q58" s="822"/>
      <c r="R58" s="823"/>
      <c r="S58" s="823"/>
      <c r="T58" s="823"/>
      <c r="U58" s="823"/>
      <c r="V58" s="823"/>
      <c r="W58" s="823"/>
      <c r="X58" s="823"/>
      <c r="Y58" s="823"/>
      <c r="Z58" s="823"/>
      <c r="AA58" s="823"/>
      <c r="AB58" s="823"/>
      <c r="AC58" s="823"/>
      <c r="AD58" s="823"/>
      <c r="AE58" s="824"/>
      <c r="AF58" s="742"/>
      <c r="AG58" s="743"/>
      <c r="AH58" s="743"/>
      <c r="AI58" s="743"/>
      <c r="AJ58" s="744"/>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26"/>
      <c r="BK58" s="226"/>
      <c r="BL58" s="226"/>
      <c r="BM58" s="226"/>
      <c r="BN58" s="226"/>
      <c r="BO58" s="236"/>
      <c r="BP58" s="236"/>
      <c r="BQ58" s="233">
        <v>52</v>
      </c>
      <c r="BR58" s="234"/>
      <c r="BS58" s="769"/>
      <c r="BT58" s="770"/>
      <c r="BU58" s="770"/>
      <c r="BV58" s="770"/>
      <c r="BW58" s="770"/>
      <c r="BX58" s="770"/>
      <c r="BY58" s="770"/>
      <c r="BZ58" s="770"/>
      <c r="CA58" s="770"/>
      <c r="CB58" s="770"/>
      <c r="CC58" s="770"/>
      <c r="CD58" s="770"/>
      <c r="CE58" s="770"/>
      <c r="CF58" s="770"/>
      <c r="CG58" s="771"/>
      <c r="CH58" s="772"/>
      <c r="CI58" s="773"/>
      <c r="CJ58" s="773"/>
      <c r="CK58" s="773"/>
      <c r="CL58" s="774"/>
      <c r="CM58" s="772"/>
      <c r="CN58" s="773"/>
      <c r="CO58" s="773"/>
      <c r="CP58" s="773"/>
      <c r="CQ58" s="774"/>
      <c r="CR58" s="772"/>
      <c r="CS58" s="773"/>
      <c r="CT58" s="773"/>
      <c r="CU58" s="773"/>
      <c r="CV58" s="774"/>
      <c r="CW58" s="772"/>
      <c r="CX58" s="773"/>
      <c r="CY58" s="773"/>
      <c r="CZ58" s="773"/>
      <c r="DA58" s="774"/>
      <c r="DB58" s="772"/>
      <c r="DC58" s="773"/>
      <c r="DD58" s="773"/>
      <c r="DE58" s="773"/>
      <c r="DF58" s="774"/>
      <c r="DG58" s="772"/>
      <c r="DH58" s="773"/>
      <c r="DI58" s="773"/>
      <c r="DJ58" s="773"/>
      <c r="DK58" s="774"/>
      <c r="DL58" s="772"/>
      <c r="DM58" s="773"/>
      <c r="DN58" s="773"/>
      <c r="DO58" s="773"/>
      <c r="DP58" s="774"/>
      <c r="DQ58" s="772"/>
      <c r="DR58" s="773"/>
      <c r="DS58" s="773"/>
      <c r="DT58" s="773"/>
      <c r="DU58" s="774"/>
      <c r="DV58" s="769"/>
      <c r="DW58" s="770"/>
      <c r="DX58" s="770"/>
      <c r="DY58" s="770"/>
      <c r="DZ58" s="775"/>
      <c r="EA58" s="224"/>
    </row>
    <row r="59" spans="1:131" ht="26.25" customHeight="1" x14ac:dyDescent="0.15">
      <c r="A59" s="233">
        <v>32</v>
      </c>
      <c r="B59" s="736"/>
      <c r="C59" s="737"/>
      <c r="D59" s="737"/>
      <c r="E59" s="737"/>
      <c r="F59" s="737"/>
      <c r="G59" s="737"/>
      <c r="H59" s="737"/>
      <c r="I59" s="737"/>
      <c r="J59" s="737"/>
      <c r="K59" s="737"/>
      <c r="L59" s="737"/>
      <c r="M59" s="737"/>
      <c r="N59" s="737"/>
      <c r="O59" s="737"/>
      <c r="P59" s="738"/>
      <c r="Q59" s="822"/>
      <c r="R59" s="823"/>
      <c r="S59" s="823"/>
      <c r="T59" s="823"/>
      <c r="U59" s="823"/>
      <c r="V59" s="823"/>
      <c r="W59" s="823"/>
      <c r="X59" s="823"/>
      <c r="Y59" s="823"/>
      <c r="Z59" s="823"/>
      <c r="AA59" s="823"/>
      <c r="AB59" s="823"/>
      <c r="AC59" s="823"/>
      <c r="AD59" s="823"/>
      <c r="AE59" s="824"/>
      <c r="AF59" s="742"/>
      <c r="AG59" s="743"/>
      <c r="AH59" s="743"/>
      <c r="AI59" s="743"/>
      <c r="AJ59" s="744"/>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26"/>
      <c r="BK59" s="226"/>
      <c r="BL59" s="226"/>
      <c r="BM59" s="226"/>
      <c r="BN59" s="226"/>
      <c r="BO59" s="236"/>
      <c r="BP59" s="236"/>
      <c r="BQ59" s="233">
        <v>53</v>
      </c>
      <c r="BR59" s="234"/>
      <c r="BS59" s="769"/>
      <c r="BT59" s="770"/>
      <c r="BU59" s="770"/>
      <c r="BV59" s="770"/>
      <c r="BW59" s="770"/>
      <c r="BX59" s="770"/>
      <c r="BY59" s="770"/>
      <c r="BZ59" s="770"/>
      <c r="CA59" s="770"/>
      <c r="CB59" s="770"/>
      <c r="CC59" s="770"/>
      <c r="CD59" s="770"/>
      <c r="CE59" s="770"/>
      <c r="CF59" s="770"/>
      <c r="CG59" s="771"/>
      <c r="CH59" s="772"/>
      <c r="CI59" s="773"/>
      <c r="CJ59" s="773"/>
      <c r="CK59" s="773"/>
      <c r="CL59" s="774"/>
      <c r="CM59" s="772"/>
      <c r="CN59" s="773"/>
      <c r="CO59" s="773"/>
      <c r="CP59" s="773"/>
      <c r="CQ59" s="774"/>
      <c r="CR59" s="772"/>
      <c r="CS59" s="773"/>
      <c r="CT59" s="773"/>
      <c r="CU59" s="773"/>
      <c r="CV59" s="774"/>
      <c r="CW59" s="772"/>
      <c r="CX59" s="773"/>
      <c r="CY59" s="773"/>
      <c r="CZ59" s="773"/>
      <c r="DA59" s="774"/>
      <c r="DB59" s="772"/>
      <c r="DC59" s="773"/>
      <c r="DD59" s="773"/>
      <c r="DE59" s="773"/>
      <c r="DF59" s="774"/>
      <c r="DG59" s="772"/>
      <c r="DH59" s="773"/>
      <c r="DI59" s="773"/>
      <c r="DJ59" s="773"/>
      <c r="DK59" s="774"/>
      <c r="DL59" s="772"/>
      <c r="DM59" s="773"/>
      <c r="DN59" s="773"/>
      <c r="DO59" s="773"/>
      <c r="DP59" s="774"/>
      <c r="DQ59" s="772"/>
      <c r="DR59" s="773"/>
      <c r="DS59" s="773"/>
      <c r="DT59" s="773"/>
      <c r="DU59" s="774"/>
      <c r="DV59" s="769"/>
      <c r="DW59" s="770"/>
      <c r="DX59" s="770"/>
      <c r="DY59" s="770"/>
      <c r="DZ59" s="775"/>
      <c r="EA59" s="224"/>
    </row>
    <row r="60" spans="1:131" ht="26.25" customHeight="1" x14ac:dyDescent="0.15">
      <c r="A60" s="233">
        <v>33</v>
      </c>
      <c r="B60" s="736"/>
      <c r="C60" s="737"/>
      <c r="D60" s="737"/>
      <c r="E60" s="737"/>
      <c r="F60" s="737"/>
      <c r="G60" s="737"/>
      <c r="H60" s="737"/>
      <c r="I60" s="737"/>
      <c r="J60" s="737"/>
      <c r="K60" s="737"/>
      <c r="L60" s="737"/>
      <c r="M60" s="737"/>
      <c r="N60" s="737"/>
      <c r="O60" s="737"/>
      <c r="P60" s="738"/>
      <c r="Q60" s="822"/>
      <c r="R60" s="823"/>
      <c r="S60" s="823"/>
      <c r="T60" s="823"/>
      <c r="U60" s="823"/>
      <c r="V60" s="823"/>
      <c r="W60" s="823"/>
      <c r="X60" s="823"/>
      <c r="Y60" s="823"/>
      <c r="Z60" s="823"/>
      <c r="AA60" s="823"/>
      <c r="AB60" s="823"/>
      <c r="AC60" s="823"/>
      <c r="AD60" s="823"/>
      <c r="AE60" s="824"/>
      <c r="AF60" s="742"/>
      <c r="AG60" s="743"/>
      <c r="AH60" s="743"/>
      <c r="AI60" s="743"/>
      <c r="AJ60" s="744"/>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26"/>
      <c r="BK60" s="226"/>
      <c r="BL60" s="226"/>
      <c r="BM60" s="226"/>
      <c r="BN60" s="226"/>
      <c r="BO60" s="236"/>
      <c r="BP60" s="236"/>
      <c r="BQ60" s="233">
        <v>54</v>
      </c>
      <c r="BR60" s="234"/>
      <c r="BS60" s="769"/>
      <c r="BT60" s="770"/>
      <c r="BU60" s="770"/>
      <c r="BV60" s="770"/>
      <c r="BW60" s="770"/>
      <c r="BX60" s="770"/>
      <c r="BY60" s="770"/>
      <c r="BZ60" s="770"/>
      <c r="CA60" s="770"/>
      <c r="CB60" s="770"/>
      <c r="CC60" s="770"/>
      <c r="CD60" s="770"/>
      <c r="CE60" s="770"/>
      <c r="CF60" s="770"/>
      <c r="CG60" s="771"/>
      <c r="CH60" s="772"/>
      <c r="CI60" s="773"/>
      <c r="CJ60" s="773"/>
      <c r="CK60" s="773"/>
      <c r="CL60" s="774"/>
      <c r="CM60" s="772"/>
      <c r="CN60" s="773"/>
      <c r="CO60" s="773"/>
      <c r="CP60" s="773"/>
      <c r="CQ60" s="774"/>
      <c r="CR60" s="772"/>
      <c r="CS60" s="773"/>
      <c r="CT60" s="773"/>
      <c r="CU60" s="773"/>
      <c r="CV60" s="774"/>
      <c r="CW60" s="772"/>
      <c r="CX60" s="773"/>
      <c r="CY60" s="773"/>
      <c r="CZ60" s="773"/>
      <c r="DA60" s="774"/>
      <c r="DB60" s="772"/>
      <c r="DC60" s="773"/>
      <c r="DD60" s="773"/>
      <c r="DE60" s="773"/>
      <c r="DF60" s="774"/>
      <c r="DG60" s="772"/>
      <c r="DH60" s="773"/>
      <c r="DI60" s="773"/>
      <c r="DJ60" s="773"/>
      <c r="DK60" s="774"/>
      <c r="DL60" s="772"/>
      <c r="DM60" s="773"/>
      <c r="DN60" s="773"/>
      <c r="DO60" s="773"/>
      <c r="DP60" s="774"/>
      <c r="DQ60" s="772"/>
      <c r="DR60" s="773"/>
      <c r="DS60" s="773"/>
      <c r="DT60" s="773"/>
      <c r="DU60" s="774"/>
      <c r="DV60" s="769"/>
      <c r="DW60" s="770"/>
      <c r="DX60" s="770"/>
      <c r="DY60" s="770"/>
      <c r="DZ60" s="775"/>
      <c r="EA60" s="224"/>
    </row>
    <row r="61" spans="1:131" ht="26.25" customHeight="1" thickBot="1" x14ac:dyDescent="0.2">
      <c r="A61" s="233">
        <v>34</v>
      </c>
      <c r="B61" s="736"/>
      <c r="C61" s="737"/>
      <c r="D61" s="737"/>
      <c r="E61" s="737"/>
      <c r="F61" s="737"/>
      <c r="G61" s="737"/>
      <c r="H61" s="737"/>
      <c r="I61" s="737"/>
      <c r="J61" s="737"/>
      <c r="K61" s="737"/>
      <c r="L61" s="737"/>
      <c r="M61" s="737"/>
      <c r="N61" s="737"/>
      <c r="O61" s="737"/>
      <c r="P61" s="738"/>
      <c r="Q61" s="822"/>
      <c r="R61" s="823"/>
      <c r="S61" s="823"/>
      <c r="T61" s="823"/>
      <c r="U61" s="823"/>
      <c r="V61" s="823"/>
      <c r="W61" s="823"/>
      <c r="X61" s="823"/>
      <c r="Y61" s="823"/>
      <c r="Z61" s="823"/>
      <c r="AA61" s="823"/>
      <c r="AB61" s="823"/>
      <c r="AC61" s="823"/>
      <c r="AD61" s="823"/>
      <c r="AE61" s="824"/>
      <c r="AF61" s="742"/>
      <c r="AG61" s="743"/>
      <c r="AH61" s="743"/>
      <c r="AI61" s="743"/>
      <c r="AJ61" s="744"/>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26"/>
      <c r="BK61" s="226"/>
      <c r="BL61" s="226"/>
      <c r="BM61" s="226"/>
      <c r="BN61" s="226"/>
      <c r="BO61" s="236"/>
      <c r="BP61" s="236"/>
      <c r="BQ61" s="233">
        <v>55</v>
      </c>
      <c r="BR61" s="234"/>
      <c r="BS61" s="769"/>
      <c r="BT61" s="770"/>
      <c r="BU61" s="770"/>
      <c r="BV61" s="770"/>
      <c r="BW61" s="770"/>
      <c r="BX61" s="770"/>
      <c r="BY61" s="770"/>
      <c r="BZ61" s="770"/>
      <c r="CA61" s="770"/>
      <c r="CB61" s="770"/>
      <c r="CC61" s="770"/>
      <c r="CD61" s="770"/>
      <c r="CE61" s="770"/>
      <c r="CF61" s="770"/>
      <c r="CG61" s="771"/>
      <c r="CH61" s="772"/>
      <c r="CI61" s="773"/>
      <c r="CJ61" s="773"/>
      <c r="CK61" s="773"/>
      <c r="CL61" s="774"/>
      <c r="CM61" s="772"/>
      <c r="CN61" s="773"/>
      <c r="CO61" s="773"/>
      <c r="CP61" s="773"/>
      <c r="CQ61" s="774"/>
      <c r="CR61" s="772"/>
      <c r="CS61" s="773"/>
      <c r="CT61" s="773"/>
      <c r="CU61" s="773"/>
      <c r="CV61" s="774"/>
      <c r="CW61" s="772"/>
      <c r="CX61" s="773"/>
      <c r="CY61" s="773"/>
      <c r="CZ61" s="773"/>
      <c r="DA61" s="774"/>
      <c r="DB61" s="772"/>
      <c r="DC61" s="773"/>
      <c r="DD61" s="773"/>
      <c r="DE61" s="773"/>
      <c r="DF61" s="774"/>
      <c r="DG61" s="772"/>
      <c r="DH61" s="773"/>
      <c r="DI61" s="773"/>
      <c r="DJ61" s="773"/>
      <c r="DK61" s="774"/>
      <c r="DL61" s="772"/>
      <c r="DM61" s="773"/>
      <c r="DN61" s="773"/>
      <c r="DO61" s="773"/>
      <c r="DP61" s="774"/>
      <c r="DQ61" s="772"/>
      <c r="DR61" s="773"/>
      <c r="DS61" s="773"/>
      <c r="DT61" s="773"/>
      <c r="DU61" s="774"/>
      <c r="DV61" s="769"/>
      <c r="DW61" s="770"/>
      <c r="DX61" s="770"/>
      <c r="DY61" s="770"/>
      <c r="DZ61" s="775"/>
      <c r="EA61" s="224"/>
    </row>
    <row r="62" spans="1:131" ht="26.25" customHeight="1" x14ac:dyDescent="0.15">
      <c r="A62" s="233">
        <v>35</v>
      </c>
      <c r="B62" s="736"/>
      <c r="C62" s="737"/>
      <c r="D62" s="737"/>
      <c r="E62" s="737"/>
      <c r="F62" s="737"/>
      <c r="G62" s="737"/>
      <c r="H62" s="737"/>
      <c r="I62" s="737"/>
      <c r="J62" s="737"/>
      <c r="K62" s="737"/>
      <c r="L62" s="737"/>
      <c r="M62" s="737"/>
      <c r="N62" s="737"/>
      <c r="O62" s="737"/>
      <c r="P62" s="738"/>
      <c r="Q62" s="822"/>
      <c r="R62" s="823"/>
      <c r="S62" s="823"/>
      <c r="T62" s="823"/>
      <c r="U62" s="823"/>
      <c r="V62" s="823"/>
      <c r="W62" s="823"/>
      <c r="X62" s="823"/>
      <c r="Y62" s="823"/>
      <c r="Z62" s="823"/>
      <c r="AA62" s="823"/>
      <c r="AB62" s="823"/>
      <c r="AC62" s="823"/>
      <c r="AD62" s="823"/>
      <c r="AE62" s="824"/>
      <c r="AF62" s="742"/>
      <c r="AG62" s="743"/>
      <c r="AH62" s="743"/>
      <c r="AI62" s="743"/>
      <c r="AJ62" s="744"/>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409</v>
      </c>
      <c r="BK62" s="793"/>
      <c r="BL62" s="793"/>
      <c r="BM62" s="793"/>
      <c r="BN62" s="794"/>
      <c r="BO62" s="236"/>
      <c r="BP62" s="236"/>
      <c r="BQ62" s="233">
        <v>56</v>
      </c>
      <c r="BR62" s="234"/>
      <c r="BS62" s="769"/>
      <c r="BT62" s="770"/>
      <c r="BU62" s="770"/>
      <c r="BV62" s="770"/>
      <c r="BW62" s="770"/>
      <c r="BX62" s="770"/>
      <c r="BY62" s="770"/>
      <c r="BZ62" s="770"/>
      <c r="CA62" s="770"/>
      <c r="CB62" s="770"/>
      <c r="CC62" s="770"/>
      <c r="CD62" s="770"/>
      <c r="CE62" s="770"/>
      <c r="CF62" s="770"/>
      <c r="CG62" s="771"/>
      <c r="CH62" s="772"/>
      <c r="CI62" s="773"/>
      <c r="CJ62" s="773"/>
      <c r="CK62" s="773"/>
      <c r="CL62" s="774"/>
      <c r="CM62" s="772"/>
      <c r="CN62" s="773"/>
      <c r="CO62" s="773"/>
      <c r="CP62" s="773"/>
      <c r="CQ62" s="774"/>
      <c r="CR62" s="772"/>
      <c r="CS62" s="773"/>
      <c r="CT62" s="773"/>
      <c r="CU62" s="773"/>
      <c r="CV62" s="774"/>
      <c r="CW62" s="772"/>
      <c r="CX62" s="773"/>
      <c r="CY62" s="773"/>
      <c r="CZ62" s="773"/>
      <c r="DA62" s="774"/>
      <c r="DB62" s="772"/>
      <c r="DC62" s="773"/>
      <c r="DD62" s="773"/>
      <c r="DE62" s="773"/>
      <c r="DF62" s="774"/>
      <c r="DG62" s="772"/>
      <c r="DH62" s="773"/>
      <c r="DI62" s="773"/>
      <c r="DJ62" s="773"/>
      <c r="DK62" s="774"/>
      <c r="DL62" s="772"/>
      <c r="DM62" s="773"/>
      <c r="DN62" s="773"/>
      <c r="DO62" s="773"/>
      <c r="DP62" s="774"/>
      <c r="DQ62" s="772"/>
      <c r="DR62" s="773"/>
      <c r="DS62" s="773"/>
      <c r="DT62" s="773"/>
      <c r="DU62" s="774"/>
      <c r="DV62" s="769"/>
      <c r="DW62" s="770"/>
      <c r="DX62" s="770"/>
      <c r="DY62" s="770"/>
      <c r="DZ62" s="775"/>
      <c r="EA62" s="224"/>
    </row>
    <row r="63" spans="1:131" ht="26.25" customHeight="1" thickBot="1" x14ac:dyDescent="0.2">
      <c r="A63" s="235" t="s">
        <v>392</v>
      </c>
      <c r="B63" s="776" t="s">
        <v>410</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1</v>
      </c>
      <c r="AG63" s="831"/>
      <c r="AH63" s="831"/>
      <c r="AI63" s="831"/>
      <c r="AJ63" s="832"/>
      <c r="AK63" s="833"/>
      <c r="AL63" s="828"/>
      <c r="AM63" s="828"/>
      <c r="AN63" s="828"/>
      <c r="AO63" s="828"/>
      <c r="AP63" s="831">
        <v>75</v>
      </c>
      <c r="AQ63" s="831"/>
      <c r="AR63" s="831"/>
      <c r="AS63" s="831"/>
      <c r="AT63" s="831"/>
      <c r="AU63" s="831">
        <v>37</v>
      </c>
      <c r="AV63" s="831"/>
      <c r="AW63" s="831"/>
      <c r="AX63" s="831"/>
      <c r="AY63" s="831"/>
      <c r="AZ63" s="835"/>
      <c r="BA63" s="835"/>
      <c r="BB63" s="835"/>
      <c r="BC63" s="835"/>
      <c r="BD63" s="835"/>
      <c r="BE63" s="836"/>
      <c r="BF63" s="836"/>
      <c r="BG63" s="836"/>
      <c r="BH63" s="836"/>
      <c r="BI63" s="837"/>
      <c r="BJ63" s="838" t="s">
        <v>411</v>
      </c>
      <c r="BK63" s="839"/>
      <c r="BL63" s="839"/>
      <c r="BM63" s="839"/>
      <c r="BN63" s="840"/>
      <c r="BO63" s="236"/>
      <c r="BP63" s="236"/>
      <c r="BQ63" s="233">
        <v>57</v>
      </c>
      <c r="BR63" s="234"/>
      <c r="BS63" s="769"/>
      <c r="BT63" s="770"/>
      <c r="BU63" s="770"/>
      <c r="BV63" s="770"/>
      <c r="BW63" s="770"/>
      <c r="BX63" s="770"/>
      <c r="BY63" s="770"/>
      <c r="BZ63" s="770"/>
      <c r="CA63" s="770"/>
      <c r="CB63" s="770"/>
      <c r="CC63" s="770"/>
      <c r="CD63" s="770"/>
      <c r="CE63" s="770"/>
      <c r="CF63" s="770"/>
      <c r="CG63" s="771"/>
      <c r="CH63" s="772"/>
      <c r="CI63" s="773"/>
      <c r="CJ63" s="773"/>
      <c r="CK63" s="773"/>
      <c r="CL63" s="774"/>
      <c r="CM63" s="772"/>
      <c r="CN63" s="773"/>
      <c r="CO63" s="773"/>
      <c r="CP63" s="773"/>
      <c r="CQ63" s="774"/>
      <c r="CR63" s="772"/>
      <c r="CS63" s="773"/>
      <c r="CT63" s="773"/>
      <c r="CU63" s="773"/>
      <c r="CV63" s="774"/>
      <c r="CW63" s="772"/>
      <c r="CX63" s="773"/>
      <c r="CY63" s="773"/>
      <c r="CZ63" s="773"/>
      <c r="DA63" s="774"/>
      <c r="DB63" s="772"/>
      <c r="DC63" s="773"/>
      <c r="DD63" s="773"/>
      <c r="DE63" s="773"/>
      <c r="DF63" s="774"/>
      <c r="DG63" s="772"/>
      <c r="DH63" s="773"/>
      <c r="DI63" s="773"/>
      <c r="DJ63" s="773"/>
      <c r="DK63" s="774"/>
      <c r="DL63" s="772"/>
      <c r="DM63" s="773"/>
      <c r="DN63" s="773"/>
      <c r="DO63" s="773"/>
      <c r="DP63" s="774"/>
      <c r="DQ63" s="772"/>
      <c r="DR63" s="773"/>
      <c r="DS63" s="773"/>
      <c r="DT63" s="773"/>
      <c r="DU63" s="774"/>
      <c r="DV63" s="769"/>
      <c r="DW63" s="770"/>
      <c r="DX63" s="770"/>
      <c r="DY63" s="770"/>
      <c r="DZ63" s="775"/>
      <c r="EA63" s="224"/>
    </row>
    <row r="64" spans="1:131" ht="26.25" customHeight="1" x14ac:dyDescent="0.15">
      <c r="A64" s="236"/>
      <c r="B64" s="236"/>
      <c r="C64" s="236"/>
      <c r="D64" s="236"/>
      <c r="E64" s="236"/>
      <c r="F64" s="236"/>
      <c r="G64" s="236"/>
      <c r="H64" s="236"/>
      <c r="I64" s="236"/>
      <c r="J64" s="236"/>
      <c r="K64" s="236"/>
      <c r="L64" s="236"/>
      <c r="M64" s="236"/>
      <c r="N64" s="236"/>
      <c r="O64" s="236"/>
      <c r="P64" s="236"/>
      <c r="Q64" s="236"/>
      <c r="R64" s="236"/>
      <c r="S64" s="236"/>
      <c r="T64" s="236"/>
      <c r="U64" s="236"/>
      <c r="V64" s="236"/>
      <c r="W64" s="236"/>
      <c r="X64" s="236"/>
      <c r="Y64" s="236"/>
      <c r="Z64" s="236"/>
      <c r="AA64" s="236"/>
      <c r="AB64" s="236"/>
      <c r="AC64" s="236"/>
      <c r="AD64" s="236"/>
      <c r="AE64" s="236"/>
      <c r="AF64" s="236"/>
      <c r="AG64" s="236"/>
      <c r="AH64" s="236"/>
      <c r="AI64" s="236"/>
      <c r="AJ64" s="236"/>
      <c r="AK64" s="236"/>
      <c r="AL64" s="236"/>
      <c r="AM64" s="236"/>
      <c r="AN64" s="236"/>
      <c r="AO64" s="236"/>
      <c r="AP64" s="236"/>
      <c r="AQ64" s="236"/>
      <c r="AR64" s="236"/>
      <c r="AS64" s="236"/>
      <c r="AT64" s="236"/>
      <c r="AU64" s="236"/>
      <c r="AV64" s="236"/>
      <c r="AW64" s="236"/>
      <c r="AX64" s="236"/>
      <c r="AY64" s="236"/>
      <c r="AZ64" s="236"/>
      <c r="BA64" s="236"/>
      <c r="BB64" s="236"/>
      <c r="BC64" s="236"/>
      <c r="BD64" s="236"/>
      <c r="BE64" s="236"/>
      <c r="BF64" s="236"/>
      <c r="BG64" s="236"/>
      <c r="BH64" s="236"/>
      <c r="BI64" s="236"/>
      <c r="BJ64" s="236"/>
      <c r="BK64" s="236"/>
      <c r="BL64" s="236"/>
      <c r="BM64" s="236"/>
      <c r="BN64" s="236"/>
      <c r="BO64" s="236"/>
      <c r="BP64" s="236"/>
      <c r="BQ64" s="233">
        <v>58</v>
      </c>
      <c r="BR64" s="234"/>
      <c r="BS64" s="769"/>
      <c r="BT64" s="770"/>
      <c r="BU64" s="770"/>
      <c r="BV64" s="770"/>
      <c r="BW64" s="770"/>
      <c r="BX64" s="770"/>
      <c r="BY64" s="770"/>
      <c r="BZ64" s="770"/>
      <c r="CA64" s="770"/>
      <c r="CB64" s="770"/>
      <c r="CC64" s="770"/>
      <c r="CD64" s="770"/>
      <c r="CE64" s="770"/>
      <c r="CF64" s="770"/>
      <c r="CG64" s="771"/>
      <c r="CH64" s="772"/>
      <c r="CI64" s="773"/>
      <c r="CJ64" s="773"/>
      <c r="CK64" s="773"/>
      <c r="CL64" s="774"/>
      <c r="CM64" s="772"/>
      <c r="CN64" s="773"/>
      <c r="CO64" s="773"/>
      <c r="CP64" s="773"/>
      <c r="CQ64" s="774"/>
      <c r="CR64" s="772"/>
      <c r="CS64" s="773"/>
      <c r="CT64" s="773"/>
      <c r="CU64" s="773"/>
      <c r="CV64" s="774"/>
      <c r="CW64" s="772"/>
      <c r="CX64" s="773"/>
      <c r="CY64" s="773"/>
      <c r="CZ64" s="773"/>
      <c r="DA64" s="774"/>
      <c r="DB64" s="772"/>
      <c r="DC64" s="773"/>
      <c r="DD64" s="773"/>
      <c r="DE64" s="773"/>
      <c r="DF64" s="774"/>
      <c r="DG64" s="772"/>
      <c r="DH64" s="773"/>
      <c r="DI64" s="773"/>
      <c r="DJ64" s="773"/>
      <c r="DK64" s="774"/>
      <c r="DL64" s="772"/>
      <c r="DM64" s="773"/>
      <c r="DN64" s="773"/>
      <c r="DO64" s="773"/>
      <c r="DP64" s="774"/>
      <c r="DQ64" s="772"/>
      <c r="DR64" s="773"/>
      <c r="DS64" s="773"/>
      <c r="DT64" s="773"/>
      <c r="DU64" s="774"/>
      <c r="DV64" s="769"/>
      <c r="DW64" s="770"/>
      <c r="DX64" s="770"/>
      <c r="DY64" s="770"/>
      <c r="DZ64" s="775"/>
      <c r="EA64" s="224"/>
    </row>
    <row r="65" spans="1:131" ht="26.25" customHeight="1" thickBot="1" x14ac:dyDescent="0.2">
      <c r="A65" s="226" t="s">
        <v>412</v>
      </c>
      <c r="B65" s="226"/>
      <c r="C65" s="226"/>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26"/>
      <c r="AX65" s="226"/>
      <c r="AY65" s="226"/>
      <c r="AZ65" s="226"/>
      <c r="BA65" s="226"/>
      <c r="BB65" s="226"/>
      <c r="BC65" s="226"/>
      <c r="BD65" s="226"/>
      <c r="BE65" s="236"/>
      <c r="BF65" s="236"/>
      <c r="BG65" s="236"/>
      <c r="BH65" s="236"/>
      <c r="BI65" s="236"/>
      <c r="BJ65" s="236"/>
      <c r="BK65" s="236"/>
      <c r="BL65" s="236"/>
      <c r="BM65" s="236"/>
      <c r="BN65" s="236"/>
      <c r="BO65" s="236"/>
      <c r="BP65" s="236"/>
      <c r="BQ65" s="233">
        <v>59</v>
      </c>
      <c r="BR65" s="234"/>
      <c r="BS65" s="769"/>
      <c r="BT65" s="770"/>
      <c r="BU65" s="770"/>
      <c r="BV65" s="770"/>
      <c r="BW65" s="770"/>
      <c r="BX65" s="770"/>
      <c r="BY65" s="770"/>
      <c r="BZ65" s="770"/>
      <c r="CA65" s="770"/>
      <c r="CB65" s="770"/>
      <c r="CC65" s="770"/>
      <c r="CD65" s="770"/>
      <c r="CE65" s="770"/>
      <c r="CF65" s="770"/>
      <c r="CG65" s="771"/>
      <c r="CH65" s="772"/>
      <c r="CI65" s="773"/>
      <c r="CJ65" s="773"/>
      <c r="CK65" s="773"/>
      <c r="CL65" s="774"/>
      <c r="CM65" s="772"/>
      <c r="CN65" s="773"/>
      <c r="CO65" s="773"/>
      <c r="CP65" s="773"/>
      <c r="CQ65" s="774"/>
      <c r="CR65" s="772"/>
      <c r="CS65" s="773"/>
      <c r="CT65" s="773"/>
      <c r="CU65" s="773"/>
      <c r="CV65" s="774"/>
      <c r="CW65" s="772"/>
      <c r="CX65" s="773"/>
      <c r="CY65" s="773"/>
      <c r="CZ65" s="773"/>
      <c r="DA65" s="774"/>
      <c r="DB65" s="772"/>
      <c r="DC65" s="773"/>
      <c r="DD65" s="773"/>
      <c r="DE65" s="773"/>
      <c r="DF65" s="774"/>
      <c r="DG65" s="772"/>
      <c r="DH65" s="773"/>
      <c r="DI65" s="773"/>
      <c r="DJ65" s="773"/>
      <c r="DK65" s="774"/>
      <c r="DL65" s="772"/>
      <c r="DM65" s="773"/>
      <c r="DN65" s="773"/>
      <c r="DO65" s="773"/>
      <c r="DP65" s="774"/>
      <c r="DQ65" s="772"/>
      <c r="DR65" s="773"/>
      <c r="DS65" s="773"/>
      <c r="DT65" s="773"/>
      <c r="DU65" s="774"/>
      <c r="DV65" s="769"/>
      <c r="DW65" s="770"/>
      <c r="DX65" s="770"/>
      <c r="DY65" s="770"/>
      <c r="DZ65" s="775"/>
      <c r="EA65" s="224"/>
    </row>
    <row r="66" spans="1:131" ht="26.25" customHeight="1" x14ac:dyDescent="0.15">
      <c r="A66" s="716" t="s">
        <v>413</v>
      </c>
      <c r="B66" s="717"/>
      <c r="C66" s="717"/>
      <c r="D66" s="717"/>
      <c r="E66" s="717"/>
      <c r="F66" s="717"/>
      <c r="G66" s="717"/>
      <c r="H66" s="717"/>
      <c r="I66" s="717"/>
      <c r="J66" s="717"/>
      <c r="K66" s="717"/>
      <c r="L66" s="717"/>
      <c r="M66" s="717"/>
      <c r="N66" s="717"/>
      <c r="O66" s="717"/>
      <c r="P66" s="718"/>
      <c r="Q66" s="712" t="s">
        <v>414</v>
      </c>
      <c r="R66" s="708"/>
      <c r="S66" s="708"/>
      <c r="T66" s="708"/>
      <c r="U66" s="709"/>
      <c r="V66" s="712" t="s">
        <v>398</v>
      </c>
      <c r="W66" s="708"/>
      <c r="X66" s="708"/>
      <c r="Y66" s="708"/>
      <c r="Z66" s="709"/>
      <c r="AA66" s="712" t="s">
        <v>415</v>
      </c>
      <c r="AB66" s="708"/>
      <c r="AC66" s="708"/>
      <c r="AD66" s="708"/>
      <c r="AE66" s="709"/>
      <c r="AF66" s="841" t="s">
        <v>416</v>
      </c>
      <c r="AG66" s="802"/>
      <c r="AH66" s="802"/>
      <c r="AI66" s="802"/>
      <c r="AJ66" s="842"/>
      <c r="AK66" s="712" t="s">
        <v>417</v>
      </c>
      <c r="AL66" s="717"/>
      <c r="AM66" s="717"/>
      <c r="AN66" s="717"/>
      <c r="AO66" s="718"/>
      <c r="AP66" s="712" t="s">
        <v>418</v>
      </c>
      <c r="AQ66" s="708"/>
      <c r="AR66" s="708"/>
      <c r="AS66" s="708"/>
      <c r="AT66" s="709"/>
      <c r="AU66" s="712" t="s">
        <v>419</v>
      </c>
      <c r="AV66" s="708"/>
      <c r="AW66" s="708"/>
      <c r="AX66" s="708"/>
      <c r="AY66" s="709"/>
      <c r="AZ66" s="712" t="s">
        <v>379</v>
      </c>
      <c r="BA66" s="708"/>
      <c r="BB66" s="708"/>
      <c r="BC66" s="708"/>
      <c r="BD66" s="714"/>
      <c r="BE66" s="236"/>
      <c r="BF66" s="236"/>
      <c r="BG66" s="236"/>
      <c r="BH66" s="236"/>
      <c r="BI66" s="236"/>
      <c r="BJ66" s="236"/>
      <c r="BK66" s="236"/>
      <c r="BL66" s="236"/>
      <c r="BM66" s="236"/>
      <c r="BN66" s="236"/>
      <c r="BO66" s="236"/>
      <c r="BP66" s="236"/>
      <c r="BQ66" s="233">
        <v>60</v>
      </c>
      <c r="BR66" s="238"/>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24"/>
    </row>
    <row r="67" spans="1:131" ht="26.25" customHeight="1" thickBot="1" x14ac:dyDescent="0.2">
      <c r="A67" s="719"/>
      <c r="B67" s="720"/>
      <c r="C67" s="720"/>
      <c r="D67" s="720"/>
      <c r="E67" s="720"/>
      <c r="F67" s="720"/>
      <c r="G67" s="720"/>
      <c r="H67" s="720"/>
      <c r="I67" s="720"/>
      <c r="J67" s="720"/>
      <c r="K67" s="720"/>
      <c r="L67" s="720"/>
      <c r="M67" s="720"/>
      <c r="N67" s="720"/>
      <c r="O67" s="720"/>
      <c r="P67" s="721"/>
      <c r="Q67" s="713"/>
      <c r="R67" s="710"/>
      <c r="S67" s="710"/>
      <c r="T67" s="710"/>
      <c r="U67" s="711"/>
      <c r="V67" s="713"/>
      <c r="W67" s="710"/>
      <c r="X67" s="710"/>
      <c r="Y67" s="710"/>
      <c r="Z67" s="711"/>
      <c r="AA67" s="713"/>
      <c r="AB67" s="710"/>
      <c r="AC67" s="710"/>
      <c r="AD67" s="710"/>
      <c r="AE67" s="711"/>
      <c r="AF67" s="843"/>
      <c r="AG67" s="805"/>
      <c r="AH67" s="805"/>
      <c r="AI67" s="805"/>
      <c r="AJ67" s="844"/>
      <c r="AK67" s="845"/>
      <c r="AL67" s="720"/>
      <c r="AM67" s="720"/>
      <c r="AN67" s="720"/>
      <c r="AO67" s="721"/>
      <c r="AP67" s="713"/>
      <c r="AQ67" s="710"/>
      <c r="AR67" s="710"/>
      <c r="AS67" s="710"/>
      <c r="AT67" s="711"/>
      <c r="AU67" s="713"/>
      <c r="AV67" s="710"/>
      <c r="AW67" s="710"/>
      <c r="AX67" s="710"/>
      <c r="AY67" s="711"/>
      <c r="AZ67" s="713"/>
      <c r="BA67" s="710"/>
      <c r="BB67" s="710"/>
      <c r="BC67" s="710"/>
      <c r="BD67" s="715"/>
      <c r="BE67" s="236"/>
      <c r="BF67" s="236"/>
      <c r="BG67" s="236"/>
      <c r="BH67" s="236"/>
      <c r="BI67" s="236"/>
      <c r="BJ67" s="236"/>
      <c r="BK67" s="236"/>
      <c r="BL67" s="236"/>
      <c r="BM67" s="236"/>
      <c r="BN67" s="236"/>
      <c r="BO67" s="236"/>
      <c r="BP67" s="236"/>
      <c r="BQ67" s="233">
        <v>61</v>
      </c>
      <c r="BR67" s="238"/>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24"/>
    </row>
    <row r="68" spans="1:131" ht="26.25" customHeight="1" thickTop="1" x14ac:dyDescent="0.15">
      <c r="A68" s="231">
        <v>1</v>
      </c>
      <c r="B68" s="856" t="s">
        <v>581</v>
      </c>
      <c r="C68" s="857"/>
      <c r="D68" s="857"/>
      <c r="E68" s="857"/>
      <c r="F68" s="857"/>
      <c r="G68" s="857"/>
      <c r="H68" s="857"/>
      <c r="I68" s="857"/>
      <c r="J68" s="857"/>
      <c r="K68" s="857"/>
      <c r="L68" s="857"/>
      <c r="M68" s="857"/>
      <c r="N68" s="857"/>
      <c r="O68" s="857"/>
      <c r="P68" s="858"/>
      <c r="Q68" s="859">
        <v>430</v>
      </c>
      <c r="R68" s="853"/>
      <c r="S68" s="853"/>
      <c r="T68" s="853"/>
      <c r="U68" s="853"/>
      <c r="V68" s="853">
        <v>421</v>
      </c>
      <c r="W68" s="853"/>
      <c r="X68" s="853"/>
      <c r="Y68" s="853"/>
      <c r="Z68" s="853"/>
      <c r="AA68" s="853">
        <v>9</v>
      </c>
      <c r="AB68" s="853"/>
      <c r="AC68" s="853"/>
      <c r="AD68" s="853"/>
      <c r="AE68" s="853"/>
      <c r="AF68" s="853">
        <v>9</v>
      </c>
      <c r="AG68" s="853"/>
      <c r="AH68" s="853"/>
      <c r="AI68" s="853"/>
      <c r="AJ68" s="853"/>
      <c r="AK68" s="853">
        <v>0</v>
      </c>
      <c r="AL68" s="853"/>
      <c r="AM68" s="853"/>
      <c r="AN68" s="853"/>
      <c r="AO68" s="853"/>
      <c r="AP68" s="853" t="s">
        <v>580</v>
      </c>
      <c r="AQ68" s="853"/>
      <c r="AR68" s="853"/>
      <c r="AS68" s="853"/>
      <c r="AT68" s="853"/>
      <c r="AU68" s="853" t="s">
        <v>580</v>
      </c>
      <c r="AV68" s="853"/>
      <c r="AW68" s="853"/>
      <c r="AX68" s="853"/>
      <c r="AY68" s="853"/>
      <c r="AZ68" s="854" t="s">
        <v>594</v>
      </c>
      <c r="BA68" s="854"/>
      <c r="BB68" s="854"/>
      <c r="BC68" s="854"/>
      <c r="BD68" s="855"/>
      <c r="BE68" s="236"/>
      <c r="BF68" s="236"/>
      <c r="BG68" s="236"/>
      <c r="BH68" s="236"/>
      <c r="BI68" s="236"/>
      <c r="BJ68" s="236"/>
      <c r="BK68" s="236"/>
      <c r="BL68" s="236"/>
      <c r="BM68" s="236"/>
      <c r="BN68" s="236"/>
      <c r="BO68" s="236"/>
      <c r="BP68" s="236"/>
      <c r="BQ68" s="233">
        <v>62</v>
      </c>
      <c r="BR68" s="238"/>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24"/>
    </row>
    <row r="69" spans="1:131" ht="26.25" customHeight="1" x14ac:dyDescent="0.15">
      <c r="A69" s="233">
        <v>2</v>
      </c>
      <c r="B69" s="860" t="s">
        <v>582</v>
      </c>
      <c r="C69" s="861"/>
      <c r="D69" s="861"/>
      <c r="E69" s="861"/>
      <c r="F69" s="861"/>
      <c r="G69" s="861"/>
      <c r="H69" s="861"/>
      <c r="I69" s="861"/>
      <c r="J69" s="861"/>
      <c r="K69" s="861"/>
      <c r="L69" s="861"/>
      <c r="M69" s="861"/>
      <c r="N69" s="861"/>
      <c r="O69" s="861"/>
      <c r="P69" s="862"/>
      <c r="Q69" s="863">
        <v>110</v>
      </c>
      <c r="R69" s="817"/>
      <c r="S69" s="817"/>
      <c r="T69" s="817"/>
      <c r="U69" s="817"/>
      <c r="V69" s="817">
        <v>18</v>
      </c>
      <c r="W69" s="817"/>
      <c r="X69" s="817"/>
      <c r="Y69" s="817"/>
      <c r="Z69" s="817"/>
      <c r="AA69" s="817">
        <v>92</v>
      </c>
      <c r="AB69" s="817"/>
      <c r="AC69" s="817"/>
      <c r="AD69" s="817"/>
      <c r="AE69" s="817"/>
      <c r="AF69" s="817">
        <v>9</v>
      </c>
      <c r="AG69" s="817"/>
      <c r="AH69" s="817"/>
      <c r="AI69" s="817"/>
      <c r="AJ69" s="817"/>
      <c r="AK69" s="817">
        <v>0</v>
      </c>
      <c r="AL69" s="817"/>
      <c r="AM69" s="817"/>
      <c r="AN69" s="817"/>
      <c r="AO69" s="817"/>
      <c r="AP69" s="817" t="s">
        <v>580</v>
      </c>
      <c r="AQ69" s="817"/>
      <c r="AR69" s="817"/>
      <c r="AS69" s="817"/>
      <c r="AT69" s="817"/>
      <c r="AU69" s="817" t="s">
        <v>580</v>
      </c>
      <c r="AV69" s="817"/>
      <c r="AW69" s="817"/>
      <c r="AX69" s="817"/>
      <c r="AY69" s="817"/>
      <c r="AZ69" s="819" t="s">
        <v>594</v>
      </c>
      <c r="BA69" s="819"/>
      <c r="BB69" s="819"/>
      <c r="BC69" s="819"/>
      <c r="BD69" s="820"/>
      <c r="BE69" s="236"/>
      <c r="BF69" s="236"/>
      <c r="BG69" s="236"/>
      <c r="BH69" s="236"/>
      <c r="BI69" s="236"/>
      <c r="BJ69" s="236"/>
      <c r="BK69" s="236"/>
      <c r="BL69" s="236"/>
      <c r="BM69" s="236"/>
      <c r="BN69" s="236"/>
      <c r="BO69" s="236"/>
      <c r="BP69" s="236"/>
      <c r="BQ69" s="233">
        <v>63</v>
      </c>
      <c r="BR69" s="238"/>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24"/>
    </row>
    <row r="70" spans="1:131" ht="26.25" customHeight="1" x14ac:dyDescent="0.15">
      <c r="A70" s="233">
        <v>3</v>
      </c>
      <c r="B70" s="860" t="s">
        <v>583</v>
      </c>
      <c r="C70" s="861"/>
      <c r="D70" s="861"/>
      <c r="E70" s="861"/>
      <c r="F70" s="861"/>
      <c r="G70" s="861"/>
      <c r="H70" s="861"/>
      <c r="I70" s="861"/>
      <c r="J70" s="861"/>
      <c r="K70" s="861"/>
      <c r="L70" s="861"/>
      <c r="M70" s="861"/>
      <c r="N70" s="861"/>
      <c r="O70" s="861"/>
      <c r="P70" s="862"/>
      <c r="Q70" s="863">
        <v>2862</v>
      </c>
      <c r="R70" s="817"/>
      <c r="S70" s="817"/>
      <c r="T70" s="817"/>
      <c r="U70" s="817"/>
      <c r="V70" s="817">
        <v>2793</v>
      </c>
      <c r="W70" s="817"/>
      <c r="X70" s="817"/>
      <c r="Y70" s="817"/>
      <c r="Z70" s="817"/>
      <c r="AA70" s="817">
        <v>69</v>
      </c>
      <c r="AB70" s="817"/>
      <c r="AC70" s="817"/>
      <c r="AD70" s="817"/>
      <c r="AE70" s="817"/>
      <c r="AF70" s="817">
        <v>39</v>
      </c>
      <c r="AG70" s="817"/>
      <c r="AH70" s="817"/>
      <c r="AI70" s="817"/>
      <c r="AJ70" s="817"/>
      <c r="AK70" s="817">
        <v>0</v>
      </c>
      <c r="AL70" s="817"/>
      <c r="AM70" s="817"/>
      <c r="AN70" s="817"/>
      <c r="AO70" s="817"/>
      <c r="AP70" s="817" t="s">
        <v>580</v>
      </c>
      <c r="AQ70" s="817"/>
      <c r="AR70" s="817"/>
      <c r="AS70" s="817"/>
      <c r="AT70" s="817"/>
      <c r="AU70" s="817" t="s">
        <v>580</v>
      </c>
      <c r="AV70" s="817"/>
      <c r="AW70" s="817"/>
      <c r="AX70" s="817"/>
      <c r="AY70" s="817"/>
      <c r="AZ70" s="819" t="s">
        <v>594</v>
      </c>
      <c r="BA70" s="819"/>
      <c r="BB70" s="819"/>
      <c r="BC70" s="819"/>
      <c r="BD70" s="820"/>
      <c r="BE70" s="236"/>
      <c r="BF70" s="236"/>
      <c r="BG70" s="236"/>
      <c r="BH70" s="236"/>
      <c r="BI70" s="236"/>
      <c r="BJ70" s="236"/>
      <c r="BK70" s="236"/>
      <c r="BL70" s="236"/>
      <c r="BM70" s="236"/>
      <c r="BN70" s="236"/>
      <c r="BO70" s="236"/>
      <c r="BP70" s="236"/>
      <c r="BQ70" s="233">
        <v>64</v>
      </c>
      <c r="BR70" s="238"/>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24"/>
    </row>
    <row r="71" spans="1:131" ht="26.25" customHeight="1" x14ac:dyDescent="0.15">
      <c r="A71" s="233">
        <v>4</v>
      </c>
      <c r="B71" s="860" t="s">
        <v>584</v>
      </c>
      <c r="C71" s="861"/>
      <c r="D71" s="861"/>
      <c r="E71" s="861"/>
      <c r="F71" s="861"/>
      <c r="G71" s="861"/>
      <c r="H71" s="861"/>
      <c r="I71" s="861"/>
      <c r="J71" s="861"/>
      <c r="K71" s="861"/>
      <c r="L71" s="861"/>
      <c r="M71" s="861"/>
      <c r="N71" s="861"/>
      <c r="O71" s="861"/>
      <c r="P71" s="862"/>
      <c r="Q71" s="863">
        <v>1380</v>
      </c>
      <c r="R71" s="817"/>
      <c r="S71" s="817"/>
      <c r="T71" s="817"/>
      <c r="U71" s="817"/>
      <c r="V71" s="817">
        <v>1270</v>
      </c>
      <c r="W71" s="817"/>
      <c r="X71" s="817"/>
      <c r="Y71" s="817"/>
      <c r="Z71" s="817"/>
      <c r="AA71" s="817">
        <v>110</v>
      </c>
      <c r="AB71" s="817"/>
      <c r="AC71" s="817"/>
      <c r="AD71" s="817"/>
      <c r="AE71" s="817"/>
      <c r="AF71" s="817">
        <v>110</v>
      </c>
      <c r="AG71" s="817"/>
      <c r="AH71" s="817"/>
      <c r="AI71" s="817"/>
      <c r="AJ71" s="817"/>
      <c r="AK71" s="817">
        <v>0</v>
      </c>
      <c r="AL71" s="817"/>
      <c r="AM71" s="817"/>
      <c r="AN71" s="817"/>
      <c r="AO71" s="817"/>
      <c r="AP71" s="817" t="s">
        <v>580</v>
      </c>
      <c r="AQ71" s="817"/>
      <c r="AR71" s="817"/>
      <c r="AS71" s="817"/>
      <c r="AT71" s="817"/>
      <c r="AU71" s="817" t="s">
        <v>580</v>
      </c>
      <c r="AV71" s="817"/>
      <c r="AW71" s="817"/>
      <c r="AX71" s="817"/>
      <c r="AY71" s="817"/>
      <c r="AZ71" s="819" t="s">
        <v>594</v>
      </c>
      <c r="BA71" s="819"/>
      <c r="BB71" s="819"/>
      <c r="BC71" s="819"/>
      <c r="BD71" s="820"/>
      <c r="BE71" s="236"/>
      <c r="BF71" s="236"/>
      <c r="BG71" s="236"/>
      <c r="BH71" s="236"/>
      <c r="BI71" s="236"/>
      <c r="BJ71" s="236"/>
      <c r="BK71" s="236"/>
      <c r="BL71" s="236"/>
      <c r="BM71" s="236"/>
      <c r="BN71" s="236"/>
      <c r="BO71" s="236"/>
      <c r="BP71" s="236"/>
      <c r="BQ71" s="233">
        <v>65</v>
      </c>
      <c r="BR71" s="238"/>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24"/>
    </row>
    <row r="72" spans="1:131" ht="26.25" customHeight="1" x14ac:dyDescent="0.15">
      <c r="A72" s="233">
        <v>5</v>
      </c>
      <c r="B72" s="860" t="s">
        <v>584</v>
      </c>
      <c r="C72" s="861"/>
      <c r="D72" s="861"/>
      <c r="E72" s="861"/>
      <c r="F72" s="861"/>
      <c r="G72" s="861"/>
      <c r="H72" s="861"/>
      <c r="I72" s="861"/>
      <c r="J72" s="861"/>
      <c r="K72" s="861"/>
      <c r="L72" s="861"/>
      <c r="M72" s="861"/>
      <c r="N72" s="861"/>
      <c r="O72" s="861"/>
      <c r="P72" s="862"/>
      <c r="Q72" s="863">
        <v>1763</v>
      </c>
      <c r="R72" s="817"/>
      <c r="S72" s="817"/>
      <c r="T72" s="817"/>
      <c r="U72" s="817"/>
      <c r="V72" s="817">
        <v>1719</v>
      </c>
      <c r="W72" s="817"/>
      <c r="X72" s="817"/>
      <c r="Y72" s="817"/>
      <c r="Z72" s="817"/>
      <c r="AA72" s="817">
        <v>44</v>
      </c>
      <c r="AB72" s="817"/>
      <c r="AC72" s="817"/>
      <c r="AD72" s="817"/>
      <c r="AE72" s="817"/>
      <c r="AF72" s="817">
        <v>44</v>
      </c>
      <c r="AG72" s="817"/>
      <c r="AH72" s="817"/>
      <c r="AI72" s="817"/>
      <c r="AJ72" s="817"/>
      <c r="AK72" s="817">
        <v>27</v>
      </c>
      <c r="AL72" s="817"/>
      <c r="AM72" s="817"/>
      <c r="AN72" s="817"/>
      <c r="AO72" s="817"/>
      <c r="AP72" s="817" t="s">
        <v>580</v>
      </c>
      <c r="AQ72" s="817"/>
      <c r="AR72" s="817"/>
      <c r="AS72" s="817"/>
      <c r="AT72" s="817"/>
      <c r="AU72" s="817" t="s">
        <v>580</v>
      </c>
      <c r="AV72" s="817"/>
      <c r="AW72" s="817"/>
      <c r="AX72" s="817"/>
      <c r="AY72" s="817"/>
      <c r="AZ72" s="819" t="s">
        <v>596</v>
      </c>
      <c r="BA72" s="819"/>
      <c r="BB72" s="819"/>
      <c r="BC72" s="819"/>
      <c r="BD72" s="820"/>
      <c r="BE72" s="236"/>
      <c r="BF72" s="236"/>
      <c r="BG72" s="236"/>
      <c r="BH72" s="236"/>
      <c r="BI72" s="236"/>
      <c r="BJ72" s="236"/>
      <c r="BK72" s="236"/>
      <c r="BL72" s="236"/>
      <c r="BM72" s="236"/>
      <c r="BN72" s="236"/>
      <c r="BO72" s="236"/>
      <c r="BP72" s="236"/>
      <c r="BQ72" s="233">
        <v>66</v>
      </c>
      <c r="BR72" s="238"/>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24"/>
    </row>
    <row r="73" spans="1:131" ht="26.25" customHeight="1" x14ac:dyDescent="0.15">
      <c r="A73" s="233">
        <v>6</v>
      </c>
      <c r="B73" s="860" t="s">
        <v>585</v>
      </c>
      <c r="C73" s="861"/>
      <c r="D73" s="861"/>
      <c r="E73" s="861"/>
      <c r="F73" s="861"/>
      <c r="G73" s="861"/>
      <c r="H73" s="861"/>
      <c r="I73" s="861"/>
      <c r="J73" s="861"/>
      <c r="K73" s="861"/>
      <c r="L73" s="861"/>
      <c r="M73" s="861"/>
      <c r="N73" s="861"/>
      <c r="O73" s="861"/>
      <c r="P73" s="862"/>
      <c r="Q73" s="863">
        <v>135</v>
      </c>
      <c r="R73" s="817"/>
      <c r="S73" s="817"/>
      <c r="T73" s="817"/>
      <c r="U73" s="817"/>
      <c r="V73" s="817">
        <v>126</v>
      </c>
      <c r="W73" s="817"/>
      <c r="X73" s="817"/>
      <c r="Y73" s="817"/>
      <c r="Z73" s="817"/>
      <c r="AA73" s="817">
        <v>9</v>
      </c>
      <c r="AB73" s="817"/>
      <c r="AC73" s="817"/>
      <c r="AD73" s="817"/>
      <c r="AE73" s="817"/>
      <c r="AF73" s="817">
        <v>9</v>
      </c>
      <c r="AG73" s="817"/>
      <c r="AH73" s="817"/>
      <c r="AI73" s="817"/>
      <c r="AJ73" s="817"/>
      <c r="AK73" s="817">
        <v>0</v>
      </c>
      <c r="AL73" s="817"/>
      <c r="AM73" s="817"/>
      <c r="AN73" s="817"/>
      <c r="AO73" s="817"/>
      <c r="AP73" s="817" t="s">
        <v>580</v>
      </c>
      <c r="AQ73" s="817"/>
      <c r="AR73" s="817"/>
      <c r="AS73" s="817"/>
      <c r="AT73" s="817"/>
      <c r="AU73" s="817" t="s">
        <v>580</v>
      </c>
      <c r="AV73" s="817"/>
      <c r="AW73" s="817"/>
      <c r="AX73" s="817"/>
      <c r="AY73" s="817"/>
      <c r="AZ73" s="819" t="s">
        <v>594</v>
      </c>
      <c r="BA73" s="819"/>
      <c r="BB73" s="819"/>
      <c r="BC73" s="819"/>
      <c r="BD73" s="820"/>
      <c r="BE73" s="236"/>
      <c r="BF73" s="236"/>
      <c r="BG73" s="236"/>
      <c r="BH73" s="236"/>
      <c r="BI73" s="236"/>
      <c r="BJ73" s="236"/>
      <c r="BK73" s="236"/>
      <c r="BL73" s="236"/>
      <c r="BM73" s="236"/>
      <c r="BN73" s="236"/>
      <c r="BO73" s="236"/>
      <c r="BP73" s="236"/>
      <c r="BQ73" s="233">
        <v>67</v>
      </c>
      <c r="BR73" s="238"/>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24"/>
    </row>
    <row r="74" spans="1:131" ht="26.25" customHeight="1" x14ac:dyDescent="0.15">
      <c r="A74" s="233">
        <v>7</v>
      </c>
      <c r="B74" s="860" t="s">
        <v>586</v>
      </c>
      <c r="C74" s="861"/>
      <c r="D74" s="861"/>
      <c r="E74" s="861"/>
      <c r="F74" s="861"/>
      <c r="G74" s="861"/>
      <c r="H74" s="861"/>
      <c r="I74" s="861"/>
      <c r="J74" s="861"/>
      <c r="K74" s="861"/>
      <c r="L74" s="861"/>
      <c r="M74" s="861"/>
      <c r="N74" s="861"/>
      <c r="O74" s="861"/>
      <c r="P74" s="862"/>
      <c r="Q74" s="863">
        <v>3291</v>
      </c>
      <c r="R74" s="817"/>
      <c r="S74" s="817"/>
      <c r="T74" s="817"/>
      <c r="U74" s="817"/>
      <c r="V74" s="817">
        <v>2907</v>
      </c>
      <c r="W74" s="817"/>
      <c r="X74" s="817"/>
      <c r="Y74" s="817"/>
      <c r="Z74" s="817"/>
      <c r="AA74" s="817">
        <v>384</v>
      </c>
      <c r="AB74" s="817"/>
      <c r="AC74" s="817"/>
      <c r="AD74" s="817"/>
      <c r="AE74" s="817"/>
      <c r="AF74" s="817">
        <v>384</v>
      </c>
      <c r="AG74" s="817"/>
      <c r="AH74" s="817"/>
      <c r="AI74" s="817"/>
      <c r="AJ74" s="817"/>
      <c r="AK74" s="817">
        <v>3</v>
      </c>
      <c r="AL74" s="817"/>
      <c r="AM74" s="817"/>
      <c r="AN74" s="817"/>
      <c r="AO74" s="817"/>
      <c r="AP74" s="817" t="s">
        <v>580</v>
      </c>
      <c r="AQ74" s="817"/>
      <c r="AR74" s="817"/>
      <c r="AS74" s="817"/>
      <c r="AT74" s="817"/>
      <c r="AU74" s="817" t="s">
        <v>580</v>
      </c>
      <c r="AV74" s="817"/>
      <c r="AW74" s="817"/>
      <c r="AX74" s="817"/>
      <c r="AY74" s="817"/>
      <c r="AZ74" s="819" t="s">
        <v>594</v>
      </c>
      <c r="BA74" s="819"/>
      <c r="BB74" s="819"/>
      <c r="BC74" s="819"/>
      <c r="BD74" s="820"/>
      <c r="BE74" s="236"/>
      <c r="BF74" s="236"/>
      <c r="BG74" s="236"/>
      <c r="BH74" s="236"/>
      <c r="BI74" s="236"/>
      <c r="BJ74" s="236"/>
      <c r="BK74" s="236"/>
      <c r="BL74" s="236"/>
      <c r="BM74" s="236"/>
      <c r="BN74" s="236"/>
      <c r="BO74" s="236"/>
      <c r="BP74" s="236"/>
      <c r="BQ74" s="233">
        <v>68</v>
      </c>
      <c r="BR74" s="238"/>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24"/>
    </row>
    <row r="75" spans="1:131" ht="26.25" customHeight="1" x14ac:dyDescent="0.15">
      <c r="A75" s="233">
        <v>8</v>
      </c>
      <c r="B75" s="860" t="s">
        <v>586</v>
      </c>
      <c r="C75" s="861"/>
      <c r="D75" s="861"/>
      <c r="E75" s="861"/>
      <c r="F75" s="861"/>
      <c r="G75" s="861"/>
      <c r="H75" s="861"/>
      <c r="I75" s="861"/>
      <c r="J75" s="861"/>
      <c r="K75" s="861"/>
      <c r="L75" s="861"/>
      <c r="M75" s="861"/>
      <c r="N75" s="861"/>
      <c r="O75" s="861"/>
      <c r="P75" s="862"/>
      <c r="Q75" s="864">
        <v>9</v>
      </c>
      <c r="R75" s="865"/>
      <c r="S75" s="865"/>
      <c r="T75" s="865"/>
      <c r="U75" s="821"/>
      <c r="V75" s="866">
        <v>9</v>
      </c>
      <c r="W75" s="865"/>
      <c r="X75" s="865"/>
      <c r="Y75" s="865"/>
      <c r="Z75" s="821"/>
      <c r="AA75" s="866">
        <v>0</v>
      </c>
      <c r="AB75" s="865"/>
      <c r="AC75" s="865"/>
      <c r="AD75" s="865"/>
      <c r="AE75" s="821"/>
      <c r="AF75" s="866">
        <v>0</v>
      </c>
      <c r="AG75" s="865"/>
      <c r="AH75" s="865"/>
      <c r="AI75" s="865"/>
      <c r="AJ75" s="821"/>
      <c r="AK75" s="866">
        <v>0</v>
      </c>
      <c r="AL75" s="865"/>
      <c r="AM75" s="865"/>
      <c r="AN75" s="865"/>
      <c r="AO75" s="821"/>
      <c r="AP75" s="866" t="s">
        <v>580</v>
      </c>
      <c r="AQ75" s="865"/>
      <c r="AR75" s="865"/>
      <c r="AS75" s="865"/>
      <c r="AT75" s="821"/>
      <c r="AU75" s="866" t="s">
        <v>580</v>
      </c>
      <c r="AV75" s="865"/>
      <c r="AW75" s="865"/>
      <c r="AX75" s="865"/>
      <c r="AY75" s="821"/>
      <c r="AZ75" s="819" t="s">
        <v>597</v>
      </c>
      <c r="BA75" s="819"/>
      <c r="BB75" s="819"/>
      <c r="BC75" s="819"/>
      <c r="BD75" s="820"/>
      <c r="BE75" s="236"/>
      <c r="BF75" s="236"/>
      <c r="BG75" s="236"/>
      <c r="BH75" s="236"/>
      <c r="BI75" s="236"/>
      <c r="BJ75" s="236"/>
      <c r="BK75" s="236"/>
      <c r="BL75" s="236"/>
      <c r="BM75" s="236"/>
      <c r="BN75" s="236"/>
      <c r="BO75" s="236"/>
      <c r="BP75" s="236"/>
      <c r="BQ75" s="233">
        <v>69</v>
      </c>
      <c r="BR75" s="238"/>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24"/>
    </row>
    <row r="76" spans="1:131" ht="26.25" customHeight="1" x14ac:dyDescent="0.15">
      <c r="A76" s="233">
        <v>9</v>
      </c>
      <c r="B76" s="860" t="s">
        <v>587</v>
      </c>
      <c r="C76" s="861"/>
      <c r="D76" s="861"/>
      <c r="E76" s="861"/>
      <c r="F76" s="861"/>
      <c r="G76" s="861"/>
      <c r="H76" s="861"/>
      <c r="I76" s="861"/>
      <c r="J76" s="861"/>
      <c r="K76" s="861"/>
      <c r="L76" s="861"/>
      <c r="M76" s="861"/>
      <c r="N76" s="861"/>
      <c r="O76" s="861"/>
      <c r="P76" s="862"/>
      <c r="Q76" s="864">
        <v>67</v>
      </c>
      <c r="R76" s="865"/>
      <c r="S76" s="865"/>
      <c r="T76" s="865"/>
      <c r="U76" s="821"/>
      <c r="V76" s="866">
        <v>49</v>
      </c>
      <c r="W76" s="865"/>
      <c r="X76" s="865"/>
      <c r="Y76" s="865"/>
      <c r="Z76" s="821"/>
      <c r="AA76" s="866">
        <v>18</v>
      </c>
      <c r="AB76" s="865"/>
      <c r="AC76" s="865"/>
      <c r="AD76" s="865"/>
      <c r="AE76" s="821"/>
      <c r="AF76" s="866">
        <v>18</v>
      </c>
      <c r="AG76" s="865"/>
      <c r="AH76" s="865"/>
      <c r="AI76" s="865"/>
      <c r="AJ76" s="821"/>
      <c r="AK76" s="866">
        <v>0</v>
      </c>
      <c r="AL76" s="865"/>
      <c r="AM76" s="865"/>
      <c r="AN76" s="865"/>
      <c r="AO76" s="821"/>
      <c r="AP76" s="866" t="s">
        <v>580</v>
      </c>
      <c r="AQ76" s="865"/>
      <c r="AR76" s="865"/>
      <c r="AS76" s="865"/>
      <c r="AT76" s="821"/>
      <c r="AU76" s="866" t="s">
        <v>580</v>
      </c>
      <c r="AV76" s="865"/>
      <c r="AW76" s="865"/>
      <c r="AX76" s="865"/>
      <c r="AY76" s="821"/>
      <c r="AZ76" s="819" t="s">
        <v>594</v>
      </c>
      <c r="BA76" s="819"/>
      <c r="BB76" s="819"/>
      <c r="BC76" s="819"/>
      <c r="BD76" s="820"/>
      <c r="BE76" s="236"/>
      <c r="BF76" s="236"/>
      <c r="BG76" s="236"/>
      <c r="BH76" s="236"/>
      <c r="BI76" s="236"/>
      <c r="BJ76" s="236"/>
      <c r="BK76" s="236"/>
      <c r="BL76" s="236"/>
      <c r="BM76" s="236"/>
      <c r="BN76" s="236"/>
      <c r="BO76" s="236"/>
      <c r="BP76" s="236"/>
      <c r="BQ76" s="233">
        <v>70</v>
      </c>
      <c r="BR76" s="238"/>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24"/>
    </row>
    <row r="77" spans="1:131" ht="26.25" customHeight="1" x14ac:dyDescent="0.15">
      <c r="A77" s="233">
        <v>10</v>
      </c>
      <c r="B77" s="860" t="s">
        <v>587</v>
      </c>
      <c r="C77" s="861"/>
      <c r="D77" s="861"/>
      <c r="E77" s="861"/>
      <c r="F77" s="861"/>
      <c r="G77" s="861"/>
      <c r="H77" s="861"/>
      <c r="I77" s="861"/>
      <c r="J77" s="861"/>
      <c r="K77" s="861"/>
      <c r="L77" s="861"/>
      <c r="M77" s="861"/>
      <c r="N77" s="861"/>
      <c r="O77" s="861"/>
      <c r="P77" s="862"/>
      <c r="Q77" s="864">
        <v>147566</v>
      </c>
      <c r="R77" s="865"/>
      <c r="S77" s="865"/>
      <c r="T77" s="865"/>
      <c r="U77" s="821"/>
      <c r="V77" s="866">
        <v>144092</v>
      </c>
      <c r="W77" s="865"/>
      <c r="X77" s="865"/>
      <c r="Y77" s="865"/>
      <c r="Z77" s="821"/>
      <c r="AA77" s="866">
        <v>3474</v>
      </c>
      <c r="AB77" s="865"/>
      <c r="AC77" s="865"/>
      <c r="AD77" s="865"/>
      <c r="AE77" s="821"/>
      <c r="AF77" s="866">
        <v>3474</v>
      </c>
      <c r="AG77" s="865"/>
      <c r="AH77" s="865"/>
      <c r="AI77" s="865"/>
      <c r="AJ77" s="821"/>
      <c r="AK77" s="866">
        <v>0</v>
      </c>
      <c r="AL77" s="865"/>
      <c r="AM77" s="865"/>
      <c r="AN77" s="865"/>
      <c r="AO77" s="821"/>
      <c r="AP77" s="866" t="s">
        <v>580</v>
      </c>
      <c r="AQ77" s="865"/>
      <c r="AR77" s="865"/>
      <c r="AS77" s="865"/>
      <c r="AT77" s="821"/>
      <c r="AU77" s="866" t="s">
        <v>580</v>
      </c>
      <c r="AV77" s="865"/>
      <c r="AW77" s="865"/>
      <c r="AX77" s="865"/>
      <c r="AY77" s="821"/>
      <c r="AZ77" s="819" t="s">
        <v>595</v>
      </c>
      <c r="BA77" s="819"/>
      <c r="BB77" s="819"/>
      <c r="BC77" s="819"/>
      <c r="BD77" s="820"/>
      <c r="BE77" s="236"/>
      <c r="BF77" s="236"/>
      <c r="BG77" s="236"/>
      <c r="BH77" s="236"/>
      <c r="BI77" s="236"/>
      <c r="BJ77" s="236"/>
      <c r="BK77" s="236"/>
      <c r="BL77" s="236"/>
      <c r="BM77" s="236"/>
      <c r="BN77" s="236"/>
      <c r="BO77" s="236"/>
      <c r="BP77" s="236"/>
      <c r="BQ77" s="233">
        <v>71</v>
      </c>
      <c r="BR77" s="238"/>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24"/>
    </row>
    <row r="78" spans="1:131" ht="26.25" customHeight="1" x14ac:dyDescent="0.15">
      <c r="A78" s="233">
        <v>11</v>
      </c>
      <c r="B78" s="860"/>
      <c r="C78" s="861"/>
      <c r="D78" s="861"/>
      <c r="E78" s="861"/>
      <c r="F78" s="861"/>
      <c r="G78" s="861"/>
      <c r="H78" s="861"/>
      <c r="I78" s="861"/>
      <c r="J78" s="861"/>
      <c r="K78" s="861"/>
      <c r="L78" s="861"/>
      <c r="M78" s="861"/>
      <c r="N78" s="861"/>
      <c r="O78" s="861"/>
      <c r="P78" s="862"/>
      <c r="Q78" s="863"/>
      <c r="R78" s="817"/>
      <c r="S78" s="817"/>
      <c r="T78" s="817"/>
      <c r="U78" s="817"/>
      <c r="V78" s="817"/>
      <c r="W78" s="817"/>
      <c r="X78" s="817"/>
      <c r="Y78" s="817"/>
      <c r="Z78" s="817"/>
      <c r="AA78" s="817"/>
      <c r="AB78" s="817"/>
      <c r="AC78" s="817"/>
      <c r="AD78" s="817"/>
      <c r="AE78" s="817"/>
      <c r="AF78" s="817"/>
      <c r="AG78" s="817"/>
      <c r="AH78" s="817"/>
      <c r="AI78" s="817"/>
      <c r="AJ78" s="817"/>
      <c r="AK78" s="817"/>
      <c r="AL78" s="817"/>
      <c r="AM78" s="817"/>
      <c r="AN78" s="817"/>
      <c r="AO78" s="817"/>
      <c r="AP78" s="817"/>
      <c r="AQ78" s="817"/>
      <c r="AR78" s="817"/>
      <c r="AS78" s="817"/>
      <c r="AT78" s="817"/>
      <c r="AU78" s="817"/>
      <c r="AV78" s="817"/>
      <c r="AW78" s="817"/>
      <c r="AX78" s="817"/>
      <c r="AY78" s="817"/>
      <c r="AZ78" s="819"/>
      <c r="BA78" s="819"/>
      <c r="BB78" s="819"/>
      <c r="BC78" s="819"/>
      <c r="BD78" s="820"/>
      <c r="BE78" s="236"/>
      <c r="BF78" s="236"/>
      <c r="BG78" s="236"/>
      <c r="BH78" s="236"/>
      <c r="BI78" s="236"/>
      <c r="BJ78" s="224"/>
      <c r="BK78" s="224"/>
      <c r="BL78" s="224"/>
      <c r="BM78" s="224"/>
      <c r="BN78" s="224"/>
      <c r="BO78" s="236"/>
      <c r="BP78" s="236"/>
      <c r="BQ78" s="233">
        <v>72</v>
      </c>
      <c r="BR78" s="238"/>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24"/>
    </row>
    <row r="79" spans="1:131" ht="26.25" customHeight="1" x14ac:dyDescent="0.15">
      <c r="A79" s="233">
        <v>12</v>
      </c>
      <c r="B79" s="860"/>
      <c r="C79" s="861"/>
      <c r="D79" s="861"/>
      <c r="E79" s="861"/>
      <c r="F79" s="861"/>
      <c r="G79" s="861"/>
      <c r="H79" s="861"/>
      <c r="I79" s="861"/>
      <c r="J79" s="861"/>
      <c r="K79" s="861"/>
      <c r="L79" s="861"/>
      <c r="M79" s="861"/>
      <c r="N79" s="861"/>
      <c r="O79" s="861"/>
      <c r="P79" s="862"/>
      <c r="Q79" s="863"/>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19"/>
      <c r="BA79" s="819"/>
      <c r="BB79" s="819"/>
      <c r="BC79" s="819"/>
      <c r="BD79" s="820"/>
      <c r="BE79" s="236"/>
      <c r="BF79" s="236"/>
      <c r="BG79" s="236"/>
      <c r="BH79" s="236"/>
      <c r="BI79" s="236"/>
      <c r="BJ79" s="224"/>
      <c r="BK79" s="224"/>
      <c r="BL79" s="224"/>
      <c r="BM79" s="224"/>
      <c r="BN79" s="224"/>
      <c r="BO79" s="236"/>
      <c r="BP79" s="236"/>
      <c r="BQ79" s="233">
        <v>73</v>
      </c>
      <c r="BR79" s="238"/>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24"/>
    </row>
    <row r="80" spans="1:131" ht="26.25" customHeight="1" x14ac:dyDescent="0.15">
      <c r="A80" s="233">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36"/>
      <c r="BF80" s="236"/>
      <c r="BG80" s="236"/>
      <c r="BH80" s="236"/>
      <c r="BI80" s="236"/>
      <c r="BJ80" s="236"/>
      <c r="BK80" s="236"/>
      <c r="BL80" s="236"/>
      <c r="BM80" s="236"/>
      <c r="BN80" s="236"/>
      <c r="BO80" s="236"/>
      <c r="BP80" s="236"/>
      <c r="BQ80" s="233">
        <v>74</v>
      </c>
      <c r="BR80" s="238"/>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24"/>
    </row>
    <row r="81" spans="1:131" ht="26.25" customHeight="1" x14ac:dyDescent="0.15">
      <c r="A81" s="233">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36"/>
      <c r="BF81" s="236"/>
      <c r="BG81" s="236"/>
      <c r="BH81" s="236"/>
      <c r="BI81" s="236"/>
      <c r="BJ81" s="236"/>
      <c r="BK81" s="236"/>
      <c r="BL81" s="236"/>
      <c r="BM81" s="236"/>
      <c r="BN81" s="236"/>
      <c r="BO81" s="236"/>
      <c r="BP81" s="236"/>
      <c r="BQ81" s="233">
        <v>75</v>
      </c>
      <c r="BR81" s="238"/>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24"/>
    </row>
    <row r="82" spans="1:131" ht="26.25" customHeight="1" x14ac:dyDescent="0.15">
      <c r="A82" s="233">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36"/>
      <c r="BF82" s="236"/>
      <c r="BG82" s="236"/>
      <c r="BH82" s="236"/>
      <c r="BI82" s="236"/>
      <c r="BJ82" s="236"/>
      <c r="BK82" s="236"/>
      <c r="BL82" s="236"/>
      <c r="BM82" s="236"/>
      <c r="BN82" s="236"/>
      <c r="BO82" s="236"/>
      <c r="BP82" s="236"/>
      <c r="BQ82" s="233">
        <v>76</v>
      </c>
      <c r="BR82" s="238"/>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24"/>
    </row>
    <row r="83" spans="1:131" ht="26.25" customHeight="1" x14ac:dyDescent="0.15">
      <c r="A83" s="233">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36"/>
      <c r="BF83" s="236"/>
      <c r="BG83" s="236"/>
      <c r="BH83" s="236"/>
      <c r="BI83" s="236"/>
      <c r="BJ83" s="236"/>
      <c r="BK83" s="236"/>
      <c r="BL83" s="236"/>
      <c r="BM83" s="236"/>
      <c r="BN83" s="236"/>
      <c r="BO83" s="236"/>
      <c r="BP83" s="236"/>
      <c r="BQ83" s="233">
        <v>77</v>
      </c>
      <c r="BR83" s="238"/>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24"/>
    </row>
    <row r="84" spans="1:131" ht="26.25" customHeight="1" x14ac:dyDescent="0.15">
      <c r="A84" s="233">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36"/>
      <c r="BF84" s="236"/>
      <c r="BG84" s="236"/>
      <c r="BH84" s="236"/>
      <c r="BI84" s="236"/>
      <c r="BJ84" s="236"/>
      <c r="BK84" s="236"/>
      <c r="BL84" s="236"/>
      <c r="BM84" s="236"/>
      <c r="BN84" s="236"/>
      <c r="BO84" s="236"/>
      <c r="BP84" s="236"/>
      <c r="BQ84" s="233">
        <v>78</v>
      </c>
      <c r="BR84" s="238"/>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24"/>
    </row>
    <row r="85" spans="1:131" ht="26.25" customHeight="1" x14ac:dyDescent="0.15">
      <c r="A85" s="233">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36"/>
      <c r="BF85" s="236"/>
      <c r="BG85" s="236"/>
      <c r="BH85" s="236"/>
      <c r="BI85" s="236"/>
      <c r="BJ85" s="236"/>
      <c r="BK85" s="236"/>
      <c r="BL85" s="236"/>
      <c r="BM85" s="236"/>
      <c r="BN85" s="236"/>
      <c r="BO85" s="236"/>
      <c r="BP85" s="236"/>
      <c r="BQ85" s="233">
        <v>79</v>
      </c>
      <c r="BR85" s="238"/>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24"/>
    </row>
    <row r="86" spans="1:131" ht="26.25" customHeight="1" x14ac:dyDescent="0.15">
      <c r="A86" s="233">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36"/>
      <c r="BF86" s="236"/>
      <c r="BG86" s="236"/>
      <c r="BH86" s="236"/>
      <c r="BI86" s="236"/>
      <c r="BJ86" s="236"/>
      <c r="BK86" s="236"/>
      <c r="BL86" s="236"/>
      <c r="BM86" s="236"/>
      <c r="BN86" s="236"/>
      <c r="BO86" s="236"/>
      <c r="BP86" s="236"/>
      <c r="BQ86" s="233">
        <v>80</v>
      </c>
      <c r="BR86" s="238"/>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24"/>
    </row>
    <row r="87" spans="1:131" ht="26.25" customHeight="1" x14ac:dyDescent="0.15">
      <c r="A87" s="239">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36"/>
      <c r="BF87" s="236"/>
      <c r="BG87" s="236"/>
      <c r="BH87" s="236"/>
      <c r="BI87" s="236"/>
      <c r="BJ87" s="236"/>
      <c r="BK87" s="236"/>
      <c r="BL87" s="236"/>
      <c r="BM87" s="236"/>
      <c r="BN87" s="236"/>
      <c r="BO87" s="236"/>
      <c r="BP87" s="236"/>
      <c r="BQ87" s="233">
        <v>81</v>
      </c>
      <c r="BR87" s="238"/>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24"/>
    </row>
    <row r="88" spans="1:131" ht="26.25" customHeight="1" thickBot="1" x14ac:dyDescent="0.2">
      <c r="A88" s="235" t="s">
        <v>392</v>
      </c>
      <c r="B88" s="776" t="s">
        <v>420</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4096</v>
      </c>
      <c r="AG88" s="831"/>
      <c r="AH88" s="831"/>
      <c r="AI88" s="831"/>
      <c r="AJ88" s="831"/>
      <c r="AK88" s="828"/>
      <c r="AL88" s="828"/>
      <c r="AM88" s="828"/>
      <c r="AN88" s="828"/>
      <c r="AO88" s="828"/>
      <c r="AP88" s="831"/>
      <c r="AQ88" s="831"/>
      <c r="AR88" s="831"/>
      <c r="AS88" s="831"/>
      <c r="AT88" s="831"/>
      <c r="AU88" s="831"/>
      <c r="AV88" s="831"/>
      <c r="AW88" s="831"/>
      <c r="AX88" s="831"/>
      <c r="AY88" s="831"/>
      <c r="AZ88" s="836"/>
      <c r="BA88" s="836"/>
      <c r="BB88" s="836"/>
      <c r="BC88" s="836"/>
      <c r="BD88" s="837"/>
      <c r="BE88" s="236"/>
      <c r="BF88" s="236"/>
      <c r="BG88" s="236"/>
      <c r="BH88" s="236"/>
      <c r="BI88" s="236"/>
      <c r="BJ88" s="236"/>
      <c r="BK88" s="236"/>
      <c r="BL88" s="236"/>
      <c r="BM88" s="236"/>
      <c r="BN88" s="236"/>
      <c r="BO88" s="236"/>
      <c r="BP88" s="236"/>
      <c r="BQ88" s="233">
        <v>82</v>
      </c>
      <c r="BR88" s="238"/>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24"/>
    </row>
    <row r="89" spans="1:131" ht="26.25" hidden="1" customHeight="1" x14ac:dyDescent="0.15">
      <c r="A89" s="240"/>
      <c r="B89" s="241"/>
      <c r="C89" s="241"/>
      <c r="D89" s="241"/>
      <c r="E89" s="241"/>
      <c r="F89" s="241"/>
      <c r="G89" s="241"/>
      <c r="H89" s="241"/>
      <c r="I89" s="241"/>
      <c r="J89" s="241"/>
      <c r="K89" s="241"/>
      <c r="L89" s="241"/>
      <c r="M89" s="241"/>
      <c r="N89" s="241"/>
      <c r="O89" s="241"/>
      <c r="P89" s="241"/>
      <c r="Q89" s="242"/>
      <c r="R89" s="242"/>
      <c r="S89" s="242"/>
      <c r="T89" s="242"/>
      <c r="U89" s="242"/>
      <c r="V89" s="242"/>
      <c r="W89" s="242"/>
      <c r="X89" s="242"/>
      <c r="Y89" s="242"/>
      <c r="Z89" s="242"/>
      <c r="AA89" s="242"/>
      <c r="AB89" s="242"/>
      <c r="AC89" s="242"/>
      <c r="AD89" s="242"/>
      <c r="AE89" s="242"/>
      <c r="AF89" s="242"/>
      <c r="AG89" s="242"/>
      <c r="AH89" s="242"/>
      <c r="AI89" s="242"/>
      <c r="AJ89" s="242"/>
      <c r="AK89" s="242"/>
      <c r="AL89" s="242"/>
      <c r="AM89" s="242"/>
      <c r="AN89" s="242"/>
      <c r="AO89" s="242"/>
      <c r="AP89" s="242"/>
      <c r="AQ89" s="242"/>
      <c r="AR89" s="242"/>
      <c r="AS89" s="242"/>
      <c r="AT89" s="242"/>
      <c r="AU89" s="242"/>
      <c r="AV89" s="242"/>
      <c r="AW89" s="242"/>
      <c r="AX89" s="242"/>
      <c r="AY89" s="242"/>
      <c r="AZ89" s="243"/>
      <c r="BA89" s="243"/>
      <c r="BB89" s="243"/>
      <c r="BC89" s="243"/>
      <c r="BD89" s="243"/>
      <c r="BE89" s="236"/>
      <c r="BF89" s="236"/>
      <c r="BG89" s="236"/>
      <c r="BH89" s="236"/>
      <c r="BI89" s="236"/>
      <c r="BJ89" s="236"/>
      <c r="BK89" s="236"/>
      <c r="BL89" s="236"/>
      <c r="BM89" s="236"/>
      <c r="BN89" s="236"/>
      <c r="BO89" s="236"/>
      <c r="BP89" s="236"/>
      <c r="BQ89" s="233">
        <v>83</v>
      </c>
      <c r="BR89" s="238"/>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24"/>
    </row>
    <row r="90" spans="1:131" ht="26.25" hidden="1" customHeight="1" x14ac:dyDescent="0.15">
      <c r="A90" s="240"/>
      <c r="B90" s="241"/>
      <c r="C90" s="241"/>
      <c r="D90" s="241"/>
      <c r="E90" s="241"/>
      <c r="F90" s="241"/>
      <c r="G90" s="241"/>
      <c r="H90" s="241"/>
      <c r="I90" s="241"/>
      <c r="J90" s="241"/>
      <c r="K90" s="241"/>
      <c r="L90" s="241"/>
      <c r="M90" s="241"/>
      <c r="N90" s="241"/>
      <c r="O90" s="241"/>
      <c r="P90" s="241"/>
      <c r="Q90" s="242"/>
      <c r="R90" s="242"/>
      <c r="S90" s="242"/>
      <c r="T90" s="242"/>
      <c r="U90" s="242"/>
      <c r="V90" s="242"/>
      <c r="W90" s="242"/>
      <c r="X90" s="242"/>
      <c r="Y90" s="242"/>
      <c r="Z90" s="242"/>
      <c r="AA90" s="242"/>
      <c r="AB90" s="242"/>
      <c r="AC90" s="242"/>
      <c r="AD90" s="242"/>
      <c r="AE90" s="242"/>
      <c r="AF90" s="242"/>
      <c r="AG90" s="242"/>
      <c r="AH90" s="242"/>
      <c r="AI90" s="242"/>
      <c r="AJ90" s="242"/>
      <c r="AK90" s="242"/>
      <c r="AL90" s="242"/>
      <c r="AM90" s="242"/>
      <c r="AN90" s="242"/>
      <c r="AO90" s="242"/>
      <c r="AP90" s="242"/>
      <c r="AQ90" s="242"/>
      <c r="AR90" s="242"/>
      <c r="AS90" s="242"/>
      <c r="AT90" s="242"/>
      <c r="AU90" s="242"/>
      <c r="AV90" s="242"/>
      <c r="AW90" s="242"/>
      <c r="AX90" s="242"/>
      <c r="AY90" s="242"/>
      <c r="AZ90" s="243"/>
      <c r="BA90" s="243"/>
      <c r="BB90" s="243"/>
      <c r="BC90" s="243"/>
      <c r="BD90" s="243"/>
      <c r="BE90" s="236"/>
      <c r="BF90" s="236"/>
      <c r="BG90" s="236"/>
      <c r="BH90" s="236"/>
      <c r="BI90" s="236"/>
      <c r="BJ90" s="236"/>
      <c r="BK90" s="236"/>
      <c r="BL90" s="236"/>
      <c r="BM90" s="236"/>
      <c r="BN90" s="236"/>
      <c r="BO90" s="236"/>
      <c r="BP90" s="236"/>
      <c r="BQ90" s="233">
        <v>84</v>
      </c>
      <c r="BR90" s="238"/>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24"/>
    </row>
    <row r="91" spans="1:131" ht="26.25" hidden="1" customHeight="1" x14ac:dyDescent="0.15">
      <c r="A91" s="240"/>
      <c r="B91" s="241"/>
      <c r="C91" s="241"/>
      <c r="D91" s="241"/>
      <c r="E91" s="241"/>
      <c r="F91" s="241"/>
      <c r="G91" s="241"/>
      <c r="H91" s="241"/>
      <c r="I91" s="241"/>
      <c r="J91" s="241"/>
      <c r="K91" s="241"/>
      <c r="L91" s="241"/>
      <c r="M91" s="241"/>
      <c r="N91" s="241"/>
      <c r="O91" s="241"/>
      <c r="P91" s="241"/>
      <c r="Q91" s="242"/>
      <c r="R91" s="242"/>
      <c r="S91" s="242"/>
      <c r="T91" s="242"/>
      <c r="U91" s="242"/>
      <c r="V91" s="242"/>
      <c r="W91" s="242"/>
      <c r="X91" s="242"/>
      <c r="Y91" s="242"/>
      <c r="Z91" s="242"/>
      <c r="AA91" s="242"/>
      <c r="AB91" s="242"/>
      <c r="AC91" s="242"/>
      <c r="AD91" s="242"/>
      <c r="AE91" s="242"/>
      <c r="AF91" s="242"/>
      <c r="AG91" s="242"/>
      <c r="AH91" s="242"/>
      <c r="AI91" s="242"/>
      <c r="AJ91" s="242"/>
      <c r="AK91" s="242"/>
      <c r="AL91" s="242"/>
      <c r="AM91" s="242"/>
      <c r="AN91" s="242"/>
      <c r="AO91" s="242"/>
      <c r="AP91" s="242"/>
      <c r="AQ91" s="242"/>
      <c r="AR91" s="242"/>
      <c r="AS91" s="242"/>
      <c r="AT91" s="242"/>
      <c r="AU91" s="242"/>
      <c r="AV91" s="242"/>
      <c r="AW91" s="242"/>
      <c r="AX91" s="242"/>
      <c r="AY91" s="242"/>
      <c r="AZ91" s="243"/>
      <c r="BA91" s="243"/>
      <c r="BB91" s="243"/>
      <c r="BC91" s="243"/>
      <c r="BD91" s="243"/>
      <c r="BE91" s="236"/>
      <c r="BF91" s="236"/>
      <c r="BG91" s="236"/>
      <c r="BH91" s="236"/>
      <c r="BI91" s="236"/>
      <c r="BJ91" s="236"/>
      <c r="BK91" s="236"/>
      <c r="BL91" s="236"/>
      <c r="BM91" s="236"/>
      <c r="BN91" s="236"/>
      <c r="BO91" s="236"/>
      <c r="BP91" s="236"/>
      <c r="BQ91" s="233">
        <v>85</v>
      </c>
      <c r="BR91" s="238"/>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24"/>
    </row>
    <row r="92" spans="1:131" ht="26.25" hidden="1" customHeight="1" x14ac:dyDescent="0.15">
      <c r="A92" s="240"/>
      <c r="B92" s="241"/>
      <c r="C92" s="241"/>
      <c r="D92" s="241"/>
      <c r="E92" s="241"/>
      <c r="F92" s="241"/>
      <c r="G92" s="241"/>
      <c r="H92" s="241"/>
      <c r="I92" s="241"/>
      <c r="J92" s="241"/>
      <c r="K92" s="241"/>
      <c r="L92" s="241"/>
      <c r="M92" s="241"/>
      <c r="N92" s="241"/>
      <c r="O92" s="241"/>
      <c r="P92" s="241"/>
      <c r="Q92" s="242"/>
      <c r="R92" s="242"/>
      <c r="S92" s="242"/>
      <c r="T92" s="242"/>
      <c r="U92" s="242"/>
      <c r="V92" s="242"/>
      <c r="W92" s="242"/>
      <c r="X92" s="242"/>
      <c r="Y92" s="242"/>
      <c r="Z92" s="242"/>
      <c r="AA92" s="242"/>
      <c r="AB92" s="242"/>
      <c r="AC92" s="242"/>
      <c r="AD92" s="242"/>
      <c r="AE92" s="242"/>
      <c r="AF92" s="242"/>
      <c r="AG92" s="242"/>
      <c r="AH92" s="242"/>
      <c r="AI92" s="242"/>
      <c r="AJ92" s="242"/>
      <c r="AK92" s="242"/>
      <c r="AL92" s="242"/>
      <c r="AM92" s="242"/>
      <c r="AN92" s="242"/>
      <c r="AO92" s="242"/>
      <c r="AP92" s="242"/>
      <c r="AQ92" s="242"/>
      <c r="AR92" s="242"/>
      <c r="AS92" s="242"/>
      <c r="AT92" s="242"/>
      <c r="AU92" s="242"/>
      <c r="AV92" s="242"/>
      <c r="AW92" s="242"/>
      <c r="AX92" s="242"/>
      <c r="AY92" s="242"/>
      <c r="AZ92" s="243"/>
      <c r="BA92" s="243"/>
      <c r="BB92" s="243"/>
      <c r="BC92" s="243"/>
      <c r="BD92" s="243"/>
      <c r="BE92" s="236"/>
      <c r="BF92" s="236"/>
      <c r="BG92" s="236"/>
      <c r="BH92" s="236"/>
      <c r="BI92" s="236"/>
      <c r="BJ92" s="236"/>
      <c r="BK92" s="236"/>
      <c r="BL92" s="236"/>
      <c r="BM92" s="236"/>
      <c r="BN92" s="236"/>
      <c r="BO92" s="236"/>
      <c r="BP92" s="236"/>
      <c r="BQ92" s="233">
        <v>86</v>
      </c>
      <c r="BR92" s="238"/>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24"/>
    </row>
    <row r="93" spans="1:131" ht="26.25" hidden="1" customHeight="1" x14ac:dyDescent="0.15">
      <c r="A93" s="240"/>
      <c r="B93" s="241"/>
      <c r="C93" s="241"/>
      <c r="D93" s="241"/>
      <c r="E93" s="241"/>
      <c r="F93" s="241"/>
      <c r="G93" s="241"/>
      <c r="H93" s="241"/>
      <c r="I93" s="241"/>
      <c r="J93" s="241"/>
      <c r="K93" s="241"/>
      <c r="L93" s="241"/>
      <c r="M93" s="241"/>
      <c r="N93" s="241"/>
      <c r="O93" s="241"/>
      <c r="P93" s="241"/>
      <c r="Q93" s="242"/>
      <c r="R93" s="242"/>
      <c r="S93" s="242"/>
      <c r="T93" s="242"/>
      <c r="U93" s="242"/>
      <c r="V93" s="242"/>
      <c r="W93" s="242"/>
      <c r="X93" s="242"/>
      <c r="Y93" s="242"/>
      <c r="Z93" s="242"/>
      <c r="AA93" s="242"/>
      <c r="AB93" s="242"/>
      <c r="AC93" s="242"/>
      <c r="AD93" s="242"/>
      <c r="AE93" s="242"/>
      <c r="AF93" s="242"/>
      <c r="AG93" s="242"/>
      <c r="AH93" s="242"/>
      <c r="AI93" s="242"/>
      <c r="AJ93" s="242"/>
      <c r="AK93" s="242"/>
      <c r="AL93" s="242"/>
      <c r="AM93" s="242"/>
      <c r="AN93" s="242"/>
      <c r="AO93" s="242"/>
      <c r="AP93" s="242"/>
      <c r="AQ93" s="242"/>
      <c r="AR93" s="242"/>
      <c r="AS93" s="242"/>
      <c r="AT93" s="242"/>
      <c r="AU93" s="242"/>
      <c r="AV93" s="242"/>
      <c r="AW93" s="242"/>
      <c r="AX93" s="242"/>
      <c r="AY93" s="242"/>
      <c r="AZ93" s="243"/>
      <c r="BA93" s="243"/>
      <c r="BB93" s="243"/>
      <c r="BC93" s="243"/>
      <c r="BD93" s="243"/>
      <c r="BE93" s="236"/>
      <c r="BF93" s="236"/>
      <c r="BG93" s="236"/>
      <c r="BH93" s="236"/>
      <c r="BI93" s="236"/>
      <c r="BJ93" s="236"/>
      <c r="BK93" s="236"/>
      <c r="BL93" s="236"/>
      <c r="BM93" s="236"/>
      <c r="BN93" s="236"/>
      <c r="BO93" s="236"/>
      <c r="BP93" s="236"/>
      <c r="BQ93" s="233">
        <v>87</v>
      </c>
      <c r="BR93" s="238"/>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24"/>
    </row>
    <row r="94" spans="1:131" ht="26.25" hidden="1" customHeight="1" x14ac:dyDescent="0.15">
      <c r="A94" s="240"/>
      <c r="B94" s="241"/>
      <c r="C94" s="241"/>
      <c r="D94" s="241"/>
      <c r="E94" s="241"/>
      <c r="F94" s="241"/>
      <c r="G94" s="241"/>
      <c r="H94" s="241"/>
      <c r="I94" s="241"/>
      <c r="J94" s="241"/>
      <c r="K94" s="241"/>
      <c r="L94" s="241"/>
      <c r="M94" s="241"/>
      <c r="N94" s="241"/>
      <c r="O94" s="241"/>
      <c r="P94" s="241"/>
      <c r="Q94" s="242"/>
      <c r="R94" s="242"/>
      <c r="S94" s="242"/>
      <c r="T94" s="242"/>
      <c r="U94" s="242"/>
      <c r="V94" s="242"/>
      <c r="W94" s="242"/>
      <c r="X94" s="242"/>
      <c r="Y94" s="242"/>
      <c r="Z94" s="242"/>
      <c r="AA94" s="242"/>
      <c r="AB94" s="242"/>
      <c r="AC94" s="242"/>
      <c r="AD94" s="242"/>
      <c r="AE94" s="242"/>
      <c r="AF94" s="242"/>
      <c r="AG94" s="242"/>
      <c r="AH94" s="242"/>
      <c r="AI94" s="242"/>
      <c r="AJ94" s="242"/>
      <c r="AK94" s="242"/>
      <c r="AL94" s="242"/>
      <c r="AM94" s="242"/>
      <c r="AN94" s="242"/>
      <c r="AO94" s="242"/>
      <c r="AP94" s="242"/>
      <c r="AQ94" s="242"/>
      <c r="AR94" s="242"/>
      <c r="AS94" s="242"/>
      <c r="AT94" s="242"/>
      <c r="AU94" s="242"/>
      <c r="AV94" s="242"/>
      <c r="AW94" s="242"/>
      <c r="AX94" s="242"/>
      <c r="AY94" s="242"/>
      <c r="AZ94" s="243"/>
      <c r="BA94" s="243"/>
      <c r="BB94" s="243"/>
      <c r="BC94" s="243"/>
      <c r="BD94" s="243"/>
      <c r="BE94" s="236"/>
      <c r="BF94" s="236"/>
      <c r="BG94" s="236"/>
      <c r="BH94" s="236"/>
      <c r="BI94" s="236"/>
      <c r="BJ94" s="236"/>
      <c r="BK94" s="236"/>
      <c r="BL94" s="236"/>
      <c r="BM94" s="236"/>
      <c r="BN94" s="236"/>
      <c r="BO94" s="236"/>
      <c r="BP94" s="236"/>
      <c r="BQ94" s="233">
        <v>88</v>
      </c>
      <c r="BR94" s="238"/>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24"/>
    </row>
    <row r="95" spans="1:131" ht="26.25" hidden="1" customHeight="1" x14ac:dyDescent="0.15">
      <c r="A95" s="240"/>
      <c r="B95" s="241"/>
      <c r="C95" s="241"/>
      <c r="D95" s="241"/>
      <c r="E95" s="241"/>
      <c r="F95" s="241"/>
      <c r="G95" s="241"/>
      <c r="H95" s="241"/>
      <c r="I95" s="241"/>
      <c r="J95" s="241"/>
      <c r="K95" s="241"/>
      <c r="L95" s="241"/>
      <c r="M95" s="241"/>
      <c r="N95" s="241"/>
      <c r="O95" s="241"/>
      <c r="P95" s="241"/>
      <c r="Q95" s="242"/>
      <c r="R95" s="242"/>
      <c r="S95" s="242"/>
      <c r="T95" s="242"/>
      <c r="U95" s="242"/>
      <c r="V95" s="242"/>
      <c r="W95" s="242"/>
      <c r="X95" s="242"/>
      <c r="Y95" s="242"/>
      <c r="Z95" s="242"/>
      <c r="AA95" s="242"/>
      <c r="AB95" s="242"/>
      <c r="AC95" s="242"/>
      <c r="AD95" s="242"/>
      <c r="AE95" s="242"/>
      <c r="AF95" s="242"/>
      <c r="AG95" s="242"/>
      <c r="AH95" s="242"/>
      <c r="AI95" s="242"/>
      <c r="AJ95" s="242"/>
      <c r="AK95" s="242"/>
      <c r="AL95" s="242"/>
      <c r="AM95" s="242"/>
      <c r="AN95" s="242"/>
      <c r="AO95" s="242"/>
      <c r="AP95" s="242"/>
      <c r="AQ95" s="242"/>
      <c r="AR95" s="242"/>
      <c r="AS95" s="242"/>
      <c r="AT95" s="242"/>
      <c r="AU95" s="242"/>
      <c r="AV95" s="242"/>
      <c r="AW95" s="242"/>
      <c r="AX95" s="242"/>
      <c r="AY95" s="242"/>
      <c r="AZ95" s="243"/>
      <c r="BA95" s="243"/>
      <c r="BB95" s="243"/>
      <c r="BC95" s="243"/>
      <c r="BD95" s="243"/>
      <c r="BE95" s="236"/>
      <c r="BF95" s="236"/>
      <c r="BG95" s="236"/>
      <c r="BH95" s="236"/>
      <c r="BI95" s="236"/>
      <c r="BJ95" s="236"/>
      <c r="BK95" s="236"/>
      <c r="BL95" s="236"/>
      <c r="BM95" s="236"/>
      <c r="BN95" s="236"/>
      <c r="BO95" s="236"/>
      <c r="BP95" s="236"/>
      <c r="BQ95" s="233">
        <v>89</v>
      </c>
      <c r="BR95" s="238"/>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24"/>
    </row>
    <row r="96" spans="1:131" ht="26.25" hidden="1" customHeight="1" x14ac:dyDescent="0.15">
      <c r="A96" s="240"/>
      <c r="B96" s="241"/>
      <c r="C96" s="241"/>
      <c r="D96" s="241"/>
      <c r="E96" s="241"/>
      <c r="F96" s="241"/>
      <c r="G96" s="241"/>
      <c r="H96" s="241"/>
      <c r="I96" s="241"/>
      <c r="J96" s="241"/>
      <c r="K96" s="241"/>
      <c r="L96" s="241"/>
      <c r="M96" s="241"/>
      <c r="N96" s="241"/>
      <c r="O96" s="241"/>
      <c r="P96" s="241"/>
      <c r="Q96" s="242"/>
      <c r="R96" s="242"/>
      <c r="S96" s="242"/>
      <c r="T96" s="242"/>
      <c r="U96" s="242"/>
      <c r="V96" s="242"/>
      <c r="W96" s="242"/>
      <c r="X96" s="242"/>
      <c r="Y96" s="242"/>
      <c r="Z96" s="242"/>
      <c r="AA96" s="242"/>
      <c r="AB96" s="242"/>
      <c r="AC96" s="242"/>
      <c r="AD96" s="242"/>
      <c r="AE96" s="242"/>
      <c r="AF96" s="242"/>
      <c r="AG96" s="242"/>
      <c r="AH96" s="242"/>
      <c r="AI96" s="242"/>
      <c r="AJ96" s="242"/>
      <c r="AK96" s="242"/>
      <c r="AL96" s="242"/>
      <c r="AM96" s="242"/>
      <c r="AN96" s="242"/>
      <c r="AO96" s="242"/>
      <c r="AP96" s="242"/>
      <c r="AQ96" s="242"/>
      <c r="AR96" s="242"/>
      <c r="AS96" s="242"/>
      <c r="AT96" s="242"/>
      <c r="AU96" s="242"/>
      <c r="AV96" s="242"/>
      <c r="AW96" s="242"/>
      <c r="AX96" s="242"/>
      <c r="AY96" s="242"/>
      <c r="AZ96" s="243"/>
      <c r="BA96" s="243"/>
      <c r="BB96" s="243"/>
      <c r="BC96" s="243"/>
      <c r="BD96" s="243"/>
      <c r="BE96" s="236"/>
      <c r="BF96" s="236"/>
      <c r="BG96" s="236"/>
      <c r="BH96" s="236"/>
      <c r="BI96" s="236"/>
      <c r="BJ96" s="236"/>
      <c r="BK96" s="236"/>
      <c r="BL96" s="236"/>
      <c r="BM96" s="236"/>
      <c r="BN96" s="236"/>
      <c r="BO96" s="236"/>
      <c r="BP96" s="236"/>
      <c r="BQ96" s="233">
        <v>90</v>
      </c>
      <c r="BR96" s="238"/>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24"/>
    </row>
    <row r="97" spans="1:131" ht="26.25" hidden="1" customHeight="1" x14ac:dyDescent="0.15">
      <c r="A97" s="240"/>
      <c r="B97" s="241"/>
      <c r="C97" s="241"/>
      <c r="D97" s="241"/>
      <c r="E97" s="241"/>
      <c r="F97" s="241"/>
      <c r="G97" s="241"/>
      <c r="H97" s="241"/>
      <c r="I97" s="241"/>
      <c r="J97" s="241"/>
      <c r="K97" s="241"/>
      <c r="L97" s="241"/>
      <c r="M97" s="241"/>
      <c r="N97" s="241"/>
      <c r="O97" s="241"/>
      <c r="P97" s="241"/>
      <c r="Q97" s="242"/>
      <c r="R97" s="242"/>
      <c r="S97" s="242"/>
      <c r="T97" s="242"/>
      <c r="U97" s="242"/>
      <c r="V97" s="242"/>
      <c r="W97" s="242"/>
      <c r="X97" s="242"/>
      <c r="Y97" s="242"/>
      <c r="Z97" s="242"/>
      <c r="AA97" s="242"/>
      <c r="AB97" s="242"/>
      <c r="AC97" s="242"/>
      <c r="AD97" s="242"/>
      <c r="AE97" s="242"/>
      <c r="AF97" s="242"/>
      <c r="AG97" s="242"/>
      <c r="AH97" s="242"/>
      <c r="AI97" s="242"/>
      <c r="AJ97" s="242"/>
      <c r="AK97" s="242"/>
      <c r="AL97" s="242"/>
      <c r="AM97" s="242"/>
      <c r="AN97" s="242"/>
      <c r="AO97" s="242"/>
      <c r="AP97" s="242"/>
      <c r="AQ97" s="242"/>
      <c r="AR97" s="242"/>
      <c r="AS97" s="242"/>
      <c r="AT97" s="242"/>
      <c r="AU97" s="242"/>
      <c r="AV97" s="242"/>
      <c r="AW97" s="242"/>
      <c r="AX97" s="242"/>
      <c r="AY97" s="242"/>
      <c r="AZ97" s="243"/>
      <c r="BA97" s="243"/>
      <c r="BB97" s="243"/>
      <c r="BC97" s="243"/>
      <c r="BD97" s="243"/>
      <c r="BE97" s="236"/>
      <c r="BF97" s="236"/>
      <c r="BG97" s="236"/>
      <c r="BH97" s="236"/>
      <c r="BI97" s="236"/>
      <c r="BJ97" s="236"/>
      <c r="BK97" s="236"/>
      <c r="BL97" s="236"/>
      <c r="BM97" s="236"/>
      <c r="BN97" s="236"/>
      <c r="BO97" s="236"/>
      <c r="BP97" s="236"/>
      <c r="BQ97" s="233">
        <v>91</v>
      </c>
      <c r="BR97" s="238"/>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24"/>
    </row>
    <row r="98" spans="1:131" ht="26.25" hidden="1" customHeight="1" x14ac:dyDescent="0.15">
      <c r="A98" s="240"/>
      <c r="B98" s="241"/>
      <c r="C98" s="241"/>
      <c r="D98" s="241"/>
      <c r="E98" s="241"/>
      <c r="F98" s="241"/>
      <c r="G98" s="241"/>
      <c r="H98" s="241"/>
      <c r="I98" s="241"/>
      <c r="J98" s="241"/>
      <c r="K98" s="241"/>
      <c r="L98" s="241"/>
      <c r="M98" s="241"/>
      <c r="N98" s="241"/>
      <c r="O98" s="241"/>
      <c r="P98" s="241"/>
      <c r="Q98" s="242"/>
      <c r="R98" s="242"/>
      <c r="S98" s="242"/>
      <c r="T98" s="242"/>
      <c r="U98" s="242"/>
      <c r="V98" s="242"/>
      <c r="W98" s="242"/>
      <c r="X98" s="242"/>
      <c r="Y98" s="242"/>
      <c r="Z98" s="242"/>
      <c r="AA98" s="242"/>
      <c r="AB98" s="242"/>
      <c r="AC98" s="242"/>
      <c r="AD98" s="242"/>
      <c r="AE98" s="242"/>
      <c r="AF98" s="242"/>
      <c r="AG98" s="242"/>
      <c r="AH98" s="242"/>
      <c r="AI98" s="242"/>
      <c r="AJ98" s="242"/>
      <c r="AK98" s="242"/>
      <c r="AL98" s="242"/>
      <c r="AM98" s="242"/>
      <c r="AN98" s="242"/>
      <c r="AO98" s="242"/>
      <c r="AP98" s="242"/>
      <c r="AQ98" s="242"/>
      <c r="AR98" s="242"/>
      <c r="AS98" s="242"/>
      <c r="AT98" s="242"/>
      <c r="AU98" s="242"/>
      <c r="AV98" s="242"/>
      <c r="AW98" s="242"/>
      <c r="AX98" s="242"/>
      <c r="AY98" s="242"/>
      <c r="AZ98" s="243"/>
      <c r="BA98" s="243"/>
      <c r="BB98" s="243"/>
      <c r="BC98" s="243"/>
      <c r="BD98" s="243"/>
      <c r="BE98" s="236"/>
      <c r="BF98" s="236"/>
      <c r="BG98" s="236"/>
      <c r="BH98" s="236"/>
      <c r="BI98" s="236"/>
      <c r="BJ98" s="236"/>
      <c r="BK98" s="236"/>
      <c r="BL98" s="236"/>
      <c r="BM98" s="236"/>
      <c r="BN98" s="236"/>
      <c r="BO98" s="236"/>
      <c r="BP98" s="236"/>
      <c r="BQ98" s="233">
        <v>92</v>
      </c>
      <c r="BR98" s="238"/>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24"/>
    </row>
    <row r="99" spans="1:131" ht="26.25" hidden="1" customHeight="1" x14ac:dyDescent="0.15">
      <c r="A99" s="240"/>
      <c r="B99" s="241"/>
      <c r="C99" s="241"/>
      <c r="D99" s="241"/>
      <c r="E99" s="241"/>
      <c r="F99" s="241"/>
      <c r="G99" s="241"/>
      <c r="H99" s="241"/>
      <c r="I99" s="241"/>
      <c r="J99" s="241"/>
      <c r="K99" s="241"/>
      <c r="L99" s="241"/>
      <c r="M99" s="241"/>
      <c r="N99" s="241"/>
      <c r="O99" s="241"/>
      <c r="P99" s="241"/>
      <c r="Q99" s="242"/>
      <c r="R99" s="242"/>
      <c r="S99" s="242"/>
      <c r="T99" s="242"/>
      <c r="U99" s="242"/>
      <c r="V99" s="242"/>
      <c r="W99" s="242"/>
      <c r="X99" s="242"/>
      <c r="Y99" s="242"/>
      <c r="Z99" s="242"/>
      <c r="AA99" s="242"/>
      <c r="AB99" s="242"/>
      <c r="AC99" s="242"/>
      <c r="AD99" s="242"/>
      <c r="AE99" s="242"/>
      <c r="AF99" s="242"/>
      <c r="AG99" s="242"/>
      <c r="AH99" s="242"/>
      <c r="AI99" s="242"/>
      <c r="AJ99" s="242"/>
      <c r="AK99" s="242"/>
      <c r="AL99" s="242"/>
      <c r="AM99" s="242"/>
      <c r="AN99" s="242"/>
      <c r="AO99" s="242"/>
      <c r="AP99" s="242"/>
      <c r="AQ99" s="242"/>
      <c r="AR99" s="242"/>
      <c r="AS99" s="242"/>
      <c r="AT99" s="242"/>
      <c r="AU99" s="242"/>
      <c r="AV99" s="242"/>
      <c r="AW99" s="242"/>
      <c r="AX99" s="242"/>
      <c r="AY99" s="242"/>
      <c r="AZ99" s="243"/>
      <c r="BA99" s="243"/>
      <c r="BB99" s="243"/>
      <c r="BC99" s="243"/>
      <c r="BD99" s="243"/>
      <c r="BE99" s="236"/>
      <c r="BF99" s="236"/>
      <c r="BG99" s="236"/>
      <c r="BH99" s="236"/>
      <c r="BI99" s="236"/>
      <c r="BJ99" s="236"/>
      <c r="BK99" s="236"/>
      <c r="BL99" s="236"/>
      <c r="BM99" s="236"/>
      <c r="BN99" s="236"/>
      <c r="BO99" s="236"/>
      <c r="BP99" s="236"/>
      <c r="BQ99" s="233">
        <v>93</v>
      </c>
      <c r="BR99" s="238"/>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24"/>
    </row>
    <row r="100" spans="1:131" ht="26.25" hidden="1" customHeight="1" x14ac:dyDescent="0.15">
      <c r="A100" s="240"/>
      <c r="B100" s="241"/>
      <c r="C100" s="241"/>
      <c r="D100" s="241"/>
      <c r="E100" s="241"/>
      <c r="F100" s="241"/>
      <c r="G100" s="241"/>
      <c r="H100" s="241"/>
      <c r="I100" s="241"/>
      <c r="J100" s="241"/>
      <c r="K100" s="241"/>
      <c r="L100" s="241"/>
      <c r="M100" s="241"/>
      <c r="N100" s="241"/>
      <c r="O100" s="241"/>
      <c r="P100" s="241"/>
      <c r="Q100" s="242"/>
      <c r="R100" s="242"/>
      <c r="S100" s="242"/>
      <c r="T100" s="242"/>
      <c r="U100" s="242"/>
      <c r="V100" s="242"/>
      <c r="W100" s="242"/>
      <c r="X100" s="242"/>
      <c r="Y100" s="242"/>
      <c r="Z100" s="242"/>
      <c r="AA100" s="242"/>
      <c r="AB100" s="242"/>
      <c r="AC100" s="242"/>
      <c r="AD100" s="242"/>
      <c r="AE100" s="242"/>
      <c r="AF100" s="242"/>
      <c r="AG100" s="242"/>
      <c r="AH100" s="242"/>
      <c r="AI100" s="242"/>
      <c r="AJ100" s="242"/>
      <c r="AK100" s="242"/>
      <c r="AL100" s="242"/>
      <c r="AM100" s="242"/>
      <c r="AN100" s="242"/>
      <c r="AO100" s="242"/>
      <c r="AP100" s="242"/>
      <c r="AQ100" s="242"/>
      <c r="AR100" s="242"/>
      <c r="AS100" s="242"/>
      <c r="AT100" s="242"/>
      <c r="AU100" s="242"/>
      <c r="AV100" s="242"/>
      <c r="AW100" s="242"/>
      <c r="AX100" s="242"/>
      <c r="AY100" s="242"/>
      <c r="AZ100" s="243"/>
      <c r="BA100" s="243"/>
      <c r="BB100" s="243"/>
      <c r="BC100" s="243"/>
      <c r="BD100" s="243"/>
      <c r="BE100" s="236"/>
      <c r="BF100" s="236"/>
      <c r="BG100" s="236"/>
      <c r="BH100" s="236"/>
      <c r="BI100" s="236"/>
      <c r="BJ100" s="236"/>
      <c r="BK100" s="236"/>
      <c r="BL100" s="236"/>
      <c r="BM100" s="236"/>
      <c r="BN100" s="236"/>
      <c r="BO100" s="236"/>
      <c r="BP100" s="236"/>
      <c r="BQ100" s="233">
        <v>94</v>
      </c>
      <c r="BR100" s="238"/>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24"/>
    </row>
    <row r="101" spans="1:131" ht="26.25" hidden="1" customHeight="1" x14ac:dyDescent="0.15">
      <c r="A101" s="240"/>
      <c r="B101" s="241"/>
      <c r="C101" s="241"/>
      <c r="D101" s="241"/>
      <c r="E101" s="241"/>
      <c r="F101" s="241"/>
      <c r="G101" s="241"/>
      <c r="H101" s="241"/>
      <c r="I101" s="241"/>
      <c r="J101" s="241"/>
      <c r="K101" s="241"/>
      <c r="L101" s="241"/>
      <c r="M101" s="241"/>
      <c r="N101" s="241"/>
      <c r="O101" s="241"/>
      <c r="P101" s="241"/>
      <c r="Q101" s="242"/>
      <c r="R101" s="242"/>
      <c r="S101" s="242"/>
      <c r="T101" s="242"/>
      <c r="U101" s="242"/>
      <c r="V101" s="242"/>
      <c r="W101" s="242"/>
      <c r="X101" s="242"/>
      <c r="Y101" s="242"/>
      <c r="Z101" s="242"/>
      <c r="AA101" s="242"/>
      <c r="AB101" s="242"/>
      <c r="AC101" s="242"/>
      <c r="AD101" s="242"/>
      <c r="AE101" s="242"/>
      <c r="AF101" s="242"/>
      <c r="AG101" s="242"/>
      <c r="AH101" s="242"/>
      <c r="AI101" s="242"/>
      <c r="AJ101" s="242"/>
      <c r="AK101" s="242"/>
      <c r="AL101" s="242"/>
      <c r="AM101" s="242"/>
      <c r="AN101" s="242"/>
      <c r="AO101" s="242"/>
      <c r="AP101" s="242"/>
      <c r="AQ101" s="242"/>
      <c r="AR101" s="242"/>
      <c r="AS101" s="242"/>
      <c r="AT101" s="242"/>
      <c r="AU101" s="242"/>
      <c r="AV101" s="242"/>
      <c r="AW101" s="242"/>
      <c r="AX101" s="242"/>
      <c r="AY101" s="242"/>
      <c r="AZ101" s="243"/>
      <c r="BA101" s="243"/>
      <c r="BB101" s="243"/>
      <c r="BC101" s="243"/>
      <c r="BD101" s="243"/>
      <c r="BE101" s="236"/>
      <c r="BF101" s="236"/>
      <c r="BG101" s="236"/>
      <c r="BH101" s="236"/>
      <c r="BI101" s="236"/>
      <c r="BJ101" s="236"/>
      <c r="BK101" s="236"/>
      <c r="BL101" s="236"/>
      <c r="BM101" s="236"/>
      <c r="BN101" s="236"/>
      <c r="BO101" s="236"/>
      <c r="BP101" s="236"/>
      <c r="BQ101" s="233">
        <v>95</v>
      </c>
      <c r="BR101" s="238"/>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24"/>
    </row>
    <row r="102" spans="1:131" ht="26.25" customHeight="1" thickBot="1" x14ac:dyDescent="0.2">
      <c r="A102" s="240"/>
      <c r="B102" s="241"/>
      <c r="C102" s="241"/>
      <c r="D102" s="241"/>
      <c r="E102" s="241"/>
      <c r="F102" s="241"/>
      <c r="G102" s="241"/>
      <c r="H102" s="241"/>
      <c r="I102" s="241"/>
      <c r="J102" s="241"/>
      <c r="K102" s="241"/>
      <c r="L102" s="241"/>
      <c r="M102" s="241"/>
      <c r="N102" s="241"/>
      <c r="O102" s="241"/>
      <c r="P102" s="241"/>
      <c r="Q102" s="242"/>
      <c r="R102" s="242"/>
      <c r="S102" s="242"/>
      <c r="T102" s="242"/>
      <c r="U102" s="242"/>
      <c r="V102" s="242"/>
      <c r="W102" s="242"/>
      <c r="X102" s="242"/>
      <c r="Y102" s="242"/>
      <c r="Z102" s="242"/>
      <c r="AA102" s="242"/>
      <c r="AB102" s="242"/>
      <c r="AC102" s="242"/>
      <c r="AD102" s="242"/>
      <c r="AE102" s="242"/>
      <c r="AF102" s="242"/>
      <c r="AG102" s="242"/>
      <c r="AH102" s="242"/>
      <c r="AI102" s="242"/>
      <c r="AJ102" s="242"/>
      <c r="AK102" s="242"/>
      <c r="AL102" s="242"/>
      <c r="AM102" s="242"/>
      <c r="AN102" s="242"/>
      <c r="AO102" s="242"/>
      <c r="AP102" s="242"/>
      <c r="AQ102" s="242"/>
      <c r="AR102" s="242"/>
      <c r="AS102" s="242"/>
      <c r="AT102" s="242"/>
      <c r="AU102" s="242"/>
      <c r="AV102" s="242"/>
      <c r="AW102" s="242"/>
      <c r="AX102" s="242"/>
      <c r="AY102" s="242"/>
      <c r="AZ102" s="243"/>
      <c r="BA102" s="243"/>
      <c r="BB102" s="243"/>
      <c r="BC102" s="243"/>
      <c r="BD102" s="243"/>
      <c r="BE102" s="236"/>
      <c r="BF102" s="236"/>
      <c r="BG102" s="236"/>
      <c r="BH102" s="236"/>
      <c r="BI102" s="236"/>
      <c r="BJ102" s="236"/>
      <c r="BK102" s="236"/>
      <c r="BL102" s="236"/>
      <c r="BM102" s="236"/>
      <c r="BN102" s="236"/>
      <c r="BO102" s="236"/>
      <c r="BP102" s="236"/>
      <c r="BQ102" s="235" t="s">
        <v>392</v>
      </c>
      <c r="BR102" s="776" t="s">
        <v>421</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31</v>
      </c>
      <c r="CS102" s="839"/>
      <c r="CT102" s="839"/>
      <c r="CU102" s="839"/>
      <c r="CV102" s="878"/>
      <c r="CW102" s="877">
        <v>12</v>
      </c>
      <c r="CX102" s="839"/>
      <c r="CY102" s="839"/>
      <c r="CZ102" s="839"/>
      <c r="DA102" s="878"/>
      <c r="DB102" s="877"/>
      <c r="DC102" s="839"/>
      <c r="DD102" s="839"/>
      <c r="DE102" s="839"/>
      <c r="DF102" s="878"/>
      <c r="DG102" s="877"/>
      <c r="DH102" s="839"/>
      <c r="DI102" s="839"/>
      <c r="DJ102" s="839"/>
      <c r="DK102" s="878"/>
      <c r="DL102" s="877"/>
      <c r="DM102" s="839"/>
      <c r="DN102" s="839"/>
      <c r="DO102" s="839"/>
      <c r="DP102" s="878"/>
      <c r="DQ102" s="877"/>
      <c r="DR102" s="839"/>
      <c r="DS102" s="839"/>
      <c r="DT102" s="839"/>
      <c r="DU102" s="878"/>
      <c r="DV102" s="776"/>
      <c r="DW102" s="777"/>
      <c r="DX102" s="777"/>
      <c r="DY102" s="777"/>
      <c r="DZ102" s="901"/>
      <c r="EA102" s="224"/>
    </row>
    <row r="103" spans="1:131" ht="26.25" customHeight="1" x14ac:dyDescent="0.15">
      <c r="A103" s="240"/>
      <c r="B103" s="241"/>
      <c r="C103" s="241"/>
      <c r="D103" s="241"/>
      <c r="E103" s="241"/>
      <c r="F103" s="241"/>
      <c r="G103" s="241"/>
      <c r="H103" s="241"/>
      <c r="I103" s="241"/>
      <c r="J103" s="241"/>
      <c r="K103" s="241"/>
      <c r="L103" s="241"/>
      <c r="M103" s="241"/>
      <c r="N103" s="241"/>
      <c r="O103" s="241"/>
      <c r="P103" s="241"/>
      <c r="Q103" s="242"/>
      <c r="R103" s="242"/>
      <c r="S103" s="242"/>
      <c r="T103" s="242"/>
      <c r="U103" s="242"/>
      <c r="V103" s="242"/>
      <c r="W103" s="242"/>
      <c r="X103" s="242"/>
      <c r="Y103" s="242"/>
      <c r="Z103" s="242"/>
      <c r="AA103" s="242"/>
      <c r="AB103" s="242"/>
      <c r="AC103" s="242"/>
      <c r="AD103" s="242"/>
      <c r="AE103" s="242"/>
      <c r="AF103" s="242"/>
      <c r="AG103" s="242"/>
      <c r="AH103" s="242"/>
      <c r="AI103" s="242"/>
      <c r="AJ103" s="242"/>
      <c r="AK103" s="242"/>
      <c r="AL103" s="242"/>
      <c r="AM103" s="242"/>
      <c r="AN103" s="242"/>
      <c r="AO103" s="242"/>
      <c r="AP103" s="242"/>
      <c r="AQ103" s="242"/>
      <c r="AR103" s="242"/>
      <c r="AS103" s="242"/>
      <c r="AT103" s="242"/>
      <c r="AU103" s="242"/>
      <c r="AV103" s="242"/>
      <c r="AW103" s="242"/>
      <c r="AX103" s="242"/>
      <c r="AY103" s="242"/>
      <c r="AZ103" s="243"/>
      <c r="BA103" s="243"/>
      <c r="BB103" s="243"/>
      <c r="BC103" s="243"/>
      <c r="BD103" s="243"/>
      <c r="BE103" s="236"/>
      <c r="BF103" s="236"/>
      <c r="BG103" s="236"/>
      <c r="BH103" s="236"/>
      <c r="BI103" s="236"/>
      <c r="BJ103" s="236"/>
      <c r="BK103" s="236"/>
      <c r="BL103" s="236"/>
      <c r="BM103" s="236"/>
      <c r="BN103" s="236"/>
      <c r="BO103" s="236"/>
      <c r="BP103" s="236"/>
      <c r="BQ103" s="902" t="s">
        <v>422</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24"/>
    </row>
    <row r="104" spans="1:131" ht="26.25" customHeight="1" x14ac:dyDescent="0.15">
      <c r="A104" s="240"/>
      <c r="B104" s="241"/>
      <c r="C104" s="241"/>
      <c r="D104" s="241"/>
      <c r="E104" s="241"/>
      <c r="F104" s="241"/>
      <c r="G104" s="241"/>
      <c r="H104" s="241"/>
      <c r="I104" s="241"/>
      <c r="J104" s="241"/>
      <c r="K104" s="241"/>
      <c r="L104" s="241"/>
      <c r="M104" s="241"/>
      <c r="N104" s="241"/>
      <c r="O104" s="241"/>
      <c r="P104" s="241"/>
      <c r="Q104" s="242"/>
      <c r="R104" s="242"/>
      <c r="S104" s="242"/>
      <c r="T104" s="242"/>
      <c r="U104" s="242"/>
      <c r="V104" s="242"/>
      <c r="W104" s="242"/>
      <c r="X104" s="242"/>
      <c r="Y104" s="242"/>
      <c r="Z104" s="242"/>
      <c r="AA104" s="242"/>
      <c r="AB104" s="242"/>
      <c r="AC104" s="242"/>
      <c r="AD104" s="242"/>
      <c r="AE104" s="242"/>
      <c r="AF104" s="242"/>
      <c r="AG104" s="242"/>
      <c r="AH104" s="242"/>
      <c r="AI104" s="242"/>
      <c r="AJ104" s="242"/>
      <c r="AK104" s="242"/>
      <c r="AL104" s="242"/>
      <c r="AM104" s="242"/>
      <c r="AN104" s="242"/>
      <c r="AO104" s="242"/>
      <c r="AP104" s="242"/>
      <c r="AQ104" s="242"/>
      <c r="AR104" s="242"/>
      <c r="AS104" s="242"/>
      <c r="AT104" s="242"/>
      <c r="AU104" s="242"/>
      <c r="AV104" s="242"/>
      <c r="AW104" s="242"/>
      <c r="AX104" s="242"/>
      <c r="AY104" s="242"/>
      <c r="AZ104" s="243"/>
      <c r="BA104" s="243"/>
      <c r="BB104" s="243"/>
      <c r="BC104" s="243"/>
      <c r="BD104" s="243"/>
      <c r="BE104" s="236"/>
      <c r="BF104" s="236"/>
      <c r="BG104" s="236"/>
      <c r="BH104" s="236"/>
      <c r="BI104" s="236"/>
      <c r="BJ104" s="236"/>
      <c r="BK104" s="236"/>
      <c r="BL104" s="236"/>
      <c r="BM104" s="236"/>
      <c r="BN104" s="236"/>
      <c r="BO104" s="236"/>
      <c r="BP104" s="236"/>
      <c r="BQ104" s="903" t="s">
        <v>423</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24"/>
    </row>
    <row r="105" spans="1:131" ht="11.25" customHeight="1" x14ac:dyDescent="0.15">
      <c r="A105" s="236"/>
      <c r="B105" s="236"/>
      <c r="C105" s="236"/>
      <c r="D105" s="236"/>
      <c r="E105" s="236"/>
      <c r="F105" s="236"/>
      <c r="G105" s="236"/>
      <c r="H105" s="236"/>
      <c r="I105" s="236"/>
      <c r="J105" s="236"/>
      <c r="K105" s="236"/>
      <c r="L105" s="236"/>
      <c r="M105" s="236"/>
      <c r="N105" s="236"/>
      <c r="O105" s="236"/>
      <c r="P105" s="236"/>
      <c r="Q105" s="236"/>
      <c r="R105" s="236"/>
      <c r="S105" s="236"/>
      <c r="T105" s="236"/>
      <c r="U105" s="236"/>
      <c r="V105" s="236"/>
      <c r="W105" s="236"/>
      <c r="X105" s="236"/>
      <c r="Y105" s="236"/>
      <c r="Z105" s="236"/>
      <c r="AA105" s="236"/>
      <c r="AB105" s="236"/>
      <c r="AC105" s="236"/>
      <c r="AD105" s="236"/>
      <c r="AE105" s="236"/>
      <c r="AF105" s="236"/>
      <c r="AG105" s="236"/>
      <c r="AH105" s="236"/>
      <c r="AI105" s="236"/>
      <c r="AJ105" s="236"/>
      <c r="AK105" s="236"/>
      <c r="AL105" s="236"/>
      <c r="AM105" s="236"/>
      <c r="AN105" s="236"/>
      <c r="AO105" s="236"/>
      <c r="AP105" s="236"/>
      <c r="AQ105" s="236"/>
      <c r="AR105" s="236"/>
      <c r="AS105" s="236"/>
      <c r="AT105" s="236"/>
      <c r="AU105" s="236"/>
      <c r="AV105" s="236"/>
      <c r="AW105" s="236"/>
      <c r="AX105" s="236"/>
      <c r="AY105" s="236"/>
      <c r="AZ105" s="236"/>
      <c r="BA105" s="236"/>
      <c r="BB105" s="236"/>
      <c r="BC105" s="236"/>
      <c r="BD105" s="236"/>
      <c r="BE105" s="236"/>
      <c r="BF105" s="236"/>
      <c r="BG105" s="236"/>
      <c r="BH105" s="236"/>
      <c r="BI105" s="236"/>
      <c r="BJ105" s="236"/>
      <c r="BK105" s="236"/>
      <c r="BL105" s="236"/>
      <c r="BM105" s="236"/>
      <c r="BN105" s="236"/>
      <c r="BO105" s="236"/>
      <c r="BP105" s="236"/>
      <c r="BQ105" s="224"/>
      <c r="BR105" s="224"/>
      <c r="BS105" s="224"/>
      <c r="BT105" s="224"/>
      <c r="BU105" s="224"/>
      <c r="BV105" s="224"/>
      <c r="BW105" s="224"/>
      <c r="BX105" s="224"/>
      <c r="BY105" s="224"/>
      <c r="BZ105" s="224"/>
      <c r="CA105" s="224"/>
      <c r="CB105" s="224"/>
      <c r="CC105" s="224"/>
      <c r="CD105" s="224"/>
      <c r="CE105" s="224"/>
      <c r="CF105" s="224"/>
      <c r="CG105" s="224"/>
      <c r="CH105" s="224"/>
      <c r="CI105" s="224"/>
      <c r="CJ105" s="224"/>
      <c r="CK105" s="224"/>
      <c r="CL105" s="224"/>
      <c r="CM105" s="224"/>
      <c r="CN105" s="224"/>
      <c r="CO105" s="224"/>
      <c r="CP105" s="224"/>
      <c r="CQ105" s="224"/>
      <c r="CR105" s="224"/>
      <c r="CS105" s="224"/>
      <c r="CT105" s="224"/>
      <c r="CU105" s="224"/>
      <c r="CV105" s="224"/>
      <c r="CW105" s="224"/>
      <c r="CX105" s="224"/>
      <c r="CY105" s="224"/>
      <c r="CZ105" s="224"/>
      <c r="DA105" s="224"/>
      <c r="DB105" s="224"/>
      <c r="DC105" s="224"/>
      <c r="DD105" s="224"/>
      <c r="DE105" s="224"/>
      <c r="DF105" s="224"/>
      <c r="DG105" s="224"/>
      <c r="DH105" s="224"/>
      <c r="DI105" s="224"/>
      <c r="DJ105" s="224"/>
      <c r="DK105" s="224"/>
      <c r="DL105" s="224"/>
      <c r="DM105" s="224"/>
      <c r="DN105" s="224"/>
      <c r="DO105" s="224"/>
      <c r="DP105" s="224"/>
      <c r="DQ105" s="224"/>
      <c r="DR105" s="224"/>
      <c r="DS105" s="224"/>
      <c r="DT105" s="224"/>
      <c r="DU105" s="224"/>
      <c r="DV105" s="224"/>
      <c r="DW105" s="224"/>
      <c r="DX105" s="224"/>
      <c r="DY105" s="224"/>
      <c r="DZ105" s="224"/>
      <c r="EA105" s="224"/>
    </row>
    <row r="106" spans="1:131" ht="11.25" customHeight="1" x14ac:dyDescent="0.15">
      <c r="A106" s="236"/>
      <c r="B106" s="236"/>
      <c r="C106" s="236"/>
      <c r="D106" s="236"/>
      <c r="E106" s="236"/>
      <c r="F106" s="236"/>
      <c r="G106" s="236"/>
      <c r="H106" s="236"/>
      <c r="I106" s="236"/>
      <c r="J106" s="236"/>
      <c r="K106" s="236"/>
      <c r="L106" s="236"/>
      <c r="M106" s="236"/>
      <c r="N106" s="236"/>
      <c r="O106" s="236"/>
      <c r="P106" s="236"/>
      <c r="Q106" s="236"/>
      <c r="R106" s="236"/>
      <c r="S106" s="236"/>
      <c r="T106" s="236"/>
      <c r="U106" s="236"/>
      <c r="V106" s="236"/>
      <c r="W106" s="236"/>
      <c r="X106" s="236"/>
      <c r="Y106" s="236"/>
      <c r="Z106" s="236"/>
      <c r="AA106" s="236"/>
      <c r="AB106" s="236"/>
      <c r="AC106" s="236"/>
      <c r="AD106" s="236"/>
      <c r="AE106" s="236"/>
      <c r="AF106" s="236"/>
      <c r="AG106" s="236"/>
      <c r="AH106" s="236"/>
      <c r="AI106" s="236"/>
      <c r="AJ106" s="236"/>
      <c r="AK106" s="236"/>
      <c r="AL106" s="236"/>
      <c r="AM106" s="236"/>
      <c r="AN106" s="236"/>
      <c r="AO106" s="236"/>
      <c r="AP106" s="236"/>
      <c r="AQ106" s="236"/>
      <c r="AR106" s="236"/>
      <c r="AS106" s="236"/>
      <c r="AT106" s="236"/>
      <c r="AU106" s="236"/>
      <c r="AV106" s="236"/>
      <c r="AW106" s="236"/>
      <c r="AX106" s="236"/>
      <c r="AY106" s="236"/>
      <c r="AZ106" s="236"/>
      <c r="BA106" s="236"/>
      <c r="BB106" s="236"/>
      <c r="BC106" s="236"/>
      <c r="BD106" s="236"/>
      <c r="BE106" s="236"/>
      <c r="BF106" s="236"/>
      <c r="BG106" s="236"/>
      <c r="BH106" s="236"/>
      <c r="BI106" s="236"/>
      <c r="BJ106" s="236"/>
      <c r="BK106" s="236"/>
      <c r="BL106" s="236"/>
      <c r="BM106" s="236"/>
      <c r="BN106" s="236"/>
      <c r="BO106" s="236"/>
      <c r="BP106" s="236"/>
      <c r="BQ106" s="224"/>
      <c r="BR106" s="224"/>
      <c r="BS106" s="224"/>
      <c r="BT106" s="224"/>
      <c r="BU106" s="224"/>
      <c r="BV106" s="224"/>
      <c r="BW106" s="224"/>
      <c r="BX106" s="224"/>
      <c r="BY106" s="224"/>
      <c r="BZ106" s="224"/>
      <c r="CA106" s="224"/>
      <c r="CB106" s="224"/>
      <c r="CC106" s="224"/>
      <c r="CD106" s="224"/>
      <c r="CE106" s="224"/>
      <c r="CF106" s="224"/>
      <c r="CG106" s="224"/>
      <c r="CH106" s="224"/>
      <c r="CI106" s="224"/>
      <c r="CJ106" s="224"/>
      <c r="CK106" s="224"/>
      <c r="CL106" s="224"/>
      <c r="CM106" s="224"/>
      <c r="CN106" s="224"/>
      <c r="CO106" s="224"/>
      <c r="CP106" s="224"/>
      <c r="CQ106" s="224"/>
      <c r="CR106" s="224"/>
      <c r="CS106" s="224"/>
      <c r="CT106" s="224"/>
      <c r="CU106" s="224"/>
      <c r="CV106" s="224"/>
      <c r="CW106" s="224"/>
      <c r="CX106" s="224"/>
      <c r="CY106" s="224"/>
      <c r="CZ106" s="224"/>
      <c r="DA106" s="224"/>
      <c r="DB106" s="224"/>
      <c r="DC106" s="224"/>
      <c r="DD106" s="224"/>
      <c r="DE106" s="224"/>
      <c r="DF106" s="224"/>
      <c r="DG106" s="224"/>
      <c r="DH106" s="224"/>
      <c r="DI106" s="224"/>
      <c r="DJ106" s="224"/>
      <c r="DK106" s="224"/>
      <c r="DL106" s="224"/>
      <c r="DM106" s="224"/>
      <c r="DN106" s="224"/>
      <c r="DO106" s="224"/>
      <c r="DP106" s="224"/>
      <c r="DQ106" s="224"/>
      <c r="DR106" s="224"/>
      <c r="DS106" s="224"/>
      <c r="DT106" s="224"/>
      <c r="DU106" s="224"/>
      <c r="DV106" s="224"/>
      <c r="DW106" s="224"/>
      <c r="DX106" s="224"/>
      <c r="DY106" s="224"/>
      <c r="DZ106" s="224"/>
      <c r="EA106" s="224"/>
    </row>
    <row r="107" spans="1:131" s="224" customFormat="1" ht="26.25" customHeight="1" thickBot="1" x14ac:dyDescent="0.2">
      <c r="A107" s="228" t="s">
        <v>424</v>
      </c>
      <c r="B107" s="244"/>
      <c r="C107" s="244"/>
      <c r="D107" s="244"/>
      <c r="E107" s="244"/>
      <c r="F107" s="244"/>
      <c r="G107" s="244"/>
      <c r="H107" s="244"/>
      <c r="I107" s="244"/>
      <c r="J107" s="244"/>
      <c r="K107" s="244"/>
      <c r="L107" s="244"/>
      <c r="M107" s="244"/>
      <c r="N107" s="244"/>
      <c r="O107" s="244"/>
      <c r="P107" s="244"/>
      <c r="Q107" s="244"/>
      <c r="R107" s="244"/>
      <c r="S107" s="244"/>
      <c r="T107" s="244"/>
      <c r="U107" s="244"/>
      <c r="V107" s="244"/>
      <c r="W107" s="244"/>
      <c r="X107" s="244"/>
      <c r="Y107" s="244"/>
      <c r="Z107" s="244"/>
      <c r="AA107" s="244"/>
      <c r="AB107" s="244"/>
      <c r="AC107" s="244"/>
      <c r="AD107" s="244"/>
      <c r="AE107" s="244"/>
      <c r="AF107" s="244"/>
      <c r="AG107" s="244"/>
      <c r="AH107" s="244"/>
      <c r="AI107" s="244"/>
      <c r="AJ107" s="244"/>
      <c r="AK107" s="244"/>
      <c r="AL107" s="244"/>
      <c r="AM107" s="244"/>
      <c r="AN107" s="244"/>
      <c r="AO107" s="244"/>
      <c r="AP107" s="244"/>
      <c r="AQ107" s="244"/>
      <c r="AR107" s="244"/>
      <c r="AS107" s="244"/>
      <c r="AT107" s="244"/>
      <c r="AU107" s="228" t="s">
        <v>425</v>
      </c>
      <c r="AV107" s="244"/>
      <c r="AW107" s="244"/>
      <c r="AX107" s="244"/>
      <c r="AY107" s="244"/>
      <c r="AZ107" s="244"/>
      <c r="BA107" s="244"/>
      <c r="BB107" s="244"/>
      <c r="BC107" s="244"/>
      <c r="BD107" s="244"/>
      <c r="BE107" s="244"/>
      <c r="BF107" s="244"/>
      <c r="BG107" s="244"/>
      <c r="BH107" s="244"/>
      <c r="BI107" s="244"/>
      <c r="BJ107" s="244"/>
      <c r="BK107" s="244"/>
      <c r="BL107" s="244"/>
      <c r="BM107" s="244"/>
      <c r="BN107" s="244"/>
      <c r="BO107" s="244"/>
      <c r="BP107" s="244"/>
      <c r="BQ107" s="244"/>
      <c r="BR107" s="244"/>
      <c r="BS107" s="244"/>
      <c r="BT107" s="244"/>
      <c r="BU107" s="244"/>
      <c r="BV107" s="244"/>
      <c r="BW107" s="244"/>
      <c r="BX107" s="244"/>
      <c r="BY107" s="244"/>
      <c r="BZ107" s="244"/>
      <c r="CA107" s="244"/>
      <c r="CB107" s="244"/>
      <c r="CC107" s="244"/>
      <c r="CD107" s="244"/>
      <c r="CE107" s="244"/>
      <c r="CF107" s="244"/>
      <c r="CG107" s="244"/>
      <c r="CH107" s="244"/>
      <c r="CI107" s="244"/>
      <c r="CJ107" s="244"/>
      <c r="CK107" s="244"/>
      <c r="CL107" s="244"/>
      <c r="CM107" s="244"/>
      <c r="CN107" s="244"/>
      <c r="CO107" s="244"/>
      <c r="CP107" s="244"/>
      <c r="CQ107" s="244"/>
      <c r="CR107" s="244"/>
      <c r="CS107" s="244"/>
      <c r="CT107" s="244"/>
      <c r="CU107" s="244"/>
      <c r="CV107" s="244"/>
      <c r="CW107" s="244"/>
      <c r="CX107" s="244"/>
      <c r="CY107" s="244"/>
      <c r="CZ107" s="244"/>
      <c r="DA107" s="244"/>
      <c r="DB107" s="244"/>
      <c r="DC107" s="244"/>
      <c r="DD107" s="244"/>
      <c r="DE107" s="244"/>
      <c r="DF107" s="244"/>
      <c r="DG107" s="244"/>
      <c r="DH107" s="244"/>
      <c r="DI107" s="244"/>
      <c r="DJ107" s="244"/>
      <c r="DK107" s="244"/>
      <c r="DL107" s="244"/>
      <c r="DM107" s="244"/>
      <c r="DN107" s="244"/>
      <c r="DO107" s="244"/>
      <c r="DP107" s="244"/>
      <c r="DQ107" s="244"/>
      <c r="DR107" s="244"/>
      <c r="DS107" s="244"/>
      <c r="DT107" s="244"/>
      <c r="DU107" s="244"/>
      <c r="DV107" s="244"/>
      <c r="DW107" s="244"/>
      <c r="DX107" s="244"/>
      <c r="DY107" s="244"/>
      <c r="DZ107" s="244"/>
    </row>
    <row r="108" spans="1:131" s="224" customFormat="1" ht="26.25" customHeight="1" x14ac:dyDescent="0.15">
      <c r="A108" s="904" t="s">
        <v>426</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427</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24" customFormat="1" ht="26.25" customHeight="1" x14ac:dyDescent="0.15">
      <c r="A109" s="899" t="s">
        <v>428</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429</v>
      </c>
      <c r="AB109" s="880"/>
      <c r="AC109" s="880"/>
      <c r="AD109" s="880"/>
      <c r="AE109" s="881"/>
      <c r="AF109" s="879" t="s">
        <v>430</v>
      </c>
      <c r="AG109" s="880"/>
      <c r="AH109" s="880"/>
      <c r="AI109" s="880"/>
      <c r="AJ109" s="881"/>
      <c r="AK109" s="879" t="s">
        <v>309</v>
      </c>
      <c r="AL109" s="880"/>
      <c r="AM109" s="880"/>
      <c r="AN109" s="880"/>
      <c r="AO109" s="881"/>
      <c r="AP109" s="879" t="s">
        <v>431</v>
      </c>
      <c r="AQ109" s="880"/>
      <c r="AR109" s="880"/>
      <c r="AS109" s="880"/>
      <c r="AT109" s="882"/>
      <c r="AU109" s="899" t="s">
        <v>428</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429</v>
      </c>
      <c r="BR109" s="880"/>
      <c r="BS109" s="880"/>
      <c r="BT109" s="880"/>
      <c r="BU109" s="881"/>
      <c r="BV109" s="879" t="s">
        <v>430</v>
      </c>
      <c r="BW109" s="880"/>
      <c r="BX109" s="880"/>
      <c r="BY109" s="880"/>
      <c r="BZ109" s="881"/>
      <c r="CA109" s="879" t="s">
        <v>309</v>
      </c>
      <c r="CB109" s="880"/>
      <c r="CC109" s="880"/>
      <c r="CD109" s="880"/>
      <c r="CE109" s="881"/>
      <c r="CF109" s="900" t="s">
        <v>431</v>
      </c>
      <c r="CG109" s="900"/>
      <c r="CH109" s="900"/>
      <c r="CI109" s="900"/>
      <c r="CJ109" s="900"/>
      <c r="CK109" s="879" t="s">
        <v>432</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429</v>
      </c>
      <c r="DH109" s="880"/>
      <c r="DI109" s="880"/>
      <c r="DJ109" s="880"/>
      <c r="DK109" s="881"/>
      <c r="DL109" s="879" t="s">
        <v>430</v>
      </c>
      <c r="DM109" s="880"/>
      <c r="DN109" s="880"/>
      <c r="DO109" s="880"/>
      <c r="DP109" s="881"/>
      <c r="DQ109" s="879" t="s">
        <v>309</v>
      </c>
      <c r="DR109" s="880"/>
      <c r="DS109" s="880"/>
      <c r="DT109" s="880"/>
      <c r="DU109" s="881"/>
      <c r="DV109" s="879" t="s">
        <v>431</v>
      </c>
      <c r="DW109" s="880"/>
      <c r="DX109" s="880"/>
      <c r="DY109" s="880"/>
      <c r="DZ109" s="882"/>
    </row>
    <row r="110" spans="1:131" s="224" customFormat="1" ht="26.25" customHeight="1" x14ac:dyDescent="0.15">
      <c r="A110" s="883" t="s">
        <v>433</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151048</v>
      </c>
      <c r="AB110" s="887"/>
      <c r="AC110" s="887"/>
      <c r="AD110" s="887"/>
      <c r="AE110" s="888"/>
      <c r="AF110" s="889">
        <v>163464</v>
      </c>
      <c r="AG110" s="887"/>
      <c r="AH110" s="887"/>
      <c r="AI110" s="887"/>
      <c r="AJ110" s="888"/>
      <c r="AK110" s="889">
        <v>264418</v>
      </c>
      <c r="AL110" s="887"/>
      <c r="AM110" s="887"/>
      <c r="AN110" s="887"/>
      <c r="AO110" s="888"/>
      <c r="AP110" s="890">
        <v>25.1</v>
      </c>
      <c r="AQ110" s="891"/>
      <c r="AR110" s="891"/>
      <c r="AS110" s="891"/>
      <c r="AT110" s="892"/>
      <c r="AU110" s="893" t="s">
        <v>75</v>
      </c>
      <c r="AV110" s="894"/>
      <c r="AW110" s="894"/>
      <c r="AX110" s="894"/>
      <c r="AY110" s="894"/>
      <c r="AZ110" s="916" t="s">
        <v>434</v>
      </c>
      <c r="BA110" s="884"/>
      <c r="BB110" s="884"/>
      <c r="BC110" s="884"/>
      <c r="BD110" s="884"/>
      <c r="BE110" s="884"/>
      <c r="BF110" s="884"/>
      <c r="BG110" s="884"/>
      <c r="BH110" s="884"/>
      <c r="BI110" s="884"/>
      <c r="BJ110" s="884"/>
      <c r="BK110" s="884"/>
      <c r="BL110" s="884"/>
      <c r="BM110" s="884"/>
      <c r="BN110" s="884"/>
      <c r="BO110" s="884"/>
      <c r="BP110" s="885"/>
      <c r="BQ110" s="917">
        <v>2368897</v>
      </c>
      <c r="BR110" s="918"/>
      <c r="BS110" s="918"/>
      <c r="BT110" s="918"/>
      <c r="BU110" s="918"/>
      <c r="BV110" s="918">
        <v>2449579</v>
      </c>
      <c r="BW110" s="918"/>
      <c r="BX110" s="918"/>
      <c r="BY110" s="918"/>
      <c r="BZ110" s="918"/>
      <c r="CA110" s="918">
        <v>2428839</v>
      </c>
      <c r="CB110" s="918"/>
      <c r="CC110" s="918"/>
      <c r="CD110" s="918"/>
      <c r="CE110" s="918"/>
      <c r="CF110" s="931">
        <v>230.3</v>
      </c>
      <c r="CG110" s="932"/>
      <c r="CH110" s="932"/>
      <c r="CI110" s="932"/>
      <c r="CJ110" s="932"/>
      <c r="CK110" s="933" t="s">
        <v>435</v>
      </c>
      <c r="CL110" s="934"/>
      <c r="CM110" s="916" t="s">
        <v>436</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t="s">
        <v>437</v>
      </c>
      <c r="DH110" s="918"/>
      <c r="DI110" s="918"/>
      <c r="DJ110" s="918"/>
      <c r="DK110" s="918"/>
      <c r="DL110" s="918" t="s">
        <v>411</v>
      </c>
      <c r="DM110" s="918"/>
      <c r="DN110" s="918"/>
      <c r="DO110" s="918"/>
      <c r="DP110" s="918"/>
      <c r="DQ110" s="918" t="s">
        <v>438</v>
      </c>
      <c r="DR110" s="918"/>
      <c r="DS110" s="918"/>
      <c r="DT110" s="918"/>
      <c r="DU110" s="918"/>
      <c r="DV110" s="919" t="s">
        <v>438</v>
      </c>
      <c r="DW110" s="919"/>
      <c r="DX110" s="919"/>
      <c r="DY110" s="919"/>
      <c r="DZ110" s="920"/>
    </row>
    <row r="111" spans="1:131" s="224" customFormat="1" ht="26.25" customHeight="1" x14ac:dyDescent="0.15">
      <c r="A111" s="921" t="s">
        <v>439</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440</v>
      </c>
      <c r="AB111" s="925"/>
      <c r="AC111" s="925"/>
      <c r="AD111" s="925"/>
      <c r="AE111" s="926"/>
      <c r="AF111" s="927" t="s">
        <v>441</v>
      </c>
      <c r="AG111" s="925"/>
      <c r="AH111" s="925"/>
      <c r="AI111" s="925"/>
      <c r="AJ111" s="926"/>
      <c r="AK111" s="927" t="s">
        <v>411</v>
      </c>
      <c r="AL111" s="925"/>
      <c r="AM111" s="925"/>
      <c r="AN111" s="925"/>
      <c r="AO111" s="926"/>
      <c r="AP111" s="928" t="s">
        <v>440</v>
      </c>
      <c r="AQ111" s="929"/>
      <c r="AR111" s="929"/>
      <c r="AS111" s="929"/>
      <c r="AT111" s="930"/>
      <c r="AU111" s="895"/>
      <c r="AV111" s="896"/>
      <c r="AW111" s="896"/>
      <c r="AX111" s="896"/>
      <c r="AY111" s="896"/>
      <c r="AZ111" s="909" t="s">
        <v>442</v>
      </c>
      <c r="BA111" s="910"/>
      <c r="BB111" s="910"/>
      <c r="BC111" s="910"/>
      <c r="BD111" s="910"/>
      <c r="BE111" s="910"/>
      <c r="BF111" s="910"/>
      <c r="BG111" s="910"/>
      <c r="BH111" s="910"/>
      <c r="BI111" s="910"/>
      <c r="BJ111" s="910"/>
      <c r="BK111" s="910"/>
      <c r="BL111" s="910"/>
      <c r="BM111" s="910"/>
      <c r="BN111" s="910"/>
      <c r="BO111" s="910"/>
      <c r="BP111" s="911"/>
      <c r="BQ111" s="912">
        <v>7224</v>
      </c>
      <c r="BR111" s="913"/>
      <c r="BS111" s="913"/>
      <c r="BT111" s="913"/>
      <c r="BU111" s="913"/>
      <c r="BV111" s="913">
        <v>7451</v>
      </c>
      <c r="BW111" s="913"/>
      <c r="BX111" s="913"/>
      <c r="BY111" s="913"/>
      <c r="BZ111" s="913"/>
      <c r="CA111" s="913">
        <v>2437</v>
      </c>
      <c r="CB111" s="913"/>
      <c r="CC111" s="913"/>
      <c r="CD111" s="913"/>
      <c r="CE111" s="913"/>
      <c r="CF111" s="907">
        <v>0.2</v>
      </c>
      <c r="CG111" s="908"/>
      <c r="CH111" s="908"/>
      <c r="CI111" s="908"/>
      <c r="CJ111" s="908"/>
      <c r="CK111" s="935"/>
      <c r="CL111" s="936"/>
      <c r="CM111" s="909" t="s">
        <v>443</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440</v>
      </c>
      <c r="DH111" s="913"/>
      <c r="DI111" s="913"/>
      <c r="DJ111" s="913"/>
      <c r="DK111" s="913"/>
      <c r="DL111" s="913" t="s">
        <v>444</v>
      </c>
      <c r="DM111" s="913"/>
      <c r="DN111" s="913"/>
      <c r="DO111" s="913"/>
      <c r="DP111" s="913"/>
      <c r="DQ111" s="913" t="s">
        <v>440</v>
      </c>
      <c r="DR111" s="913"/>
      <c r="DS111" s="913"/>
      <c r="DT111" s="913"/>
      <c r="DU111" s="913"/>
      <c r="DV111" s="914" t="s">
        <v>440</v>
      </c>
      <c r="DW111" s="914"/>
      <c r="DX111" s="914"/>
      <c r="DY111" s="914"/>
      <c r="DZ111" s="915"/>
    </row>
    <row r="112" spans="1:131" s="224" customFormat="1" ht="26.25" customHeight="1" x14ac:dyDescent="0.15">
      <c r="A112" s="939" t="s">
        <v>445</v>
      </c>
      <c r="B112" s="940"/>
      <c r="C112" s="910" t="s">
        <v>446</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444</v>
      </c>
      <c r="AB112" s="946"/>
      <c r="AC112" s="946"/>
      <c r="AD112" s="946"/>
      <c r="AE112" s="947"/>
      <c r="AF112" s="948" t="s">
        <v>411</v>
      </c>
      <c r="AG112" s="946"/>
      <c r="AH112" s="946"/>
      <c r="AI112" s="946"/>
      <c r="AJ112" s="947"/>
      <c r="AK112" s="948" t="s">
        <v>441</v>
      </c>
      <c r="AL112" s="946"/>
      <c r="AM112" s="946"/>
      <c r="AN112" s="946"/>
      <c r="AO112" s="947"/>
      <c r="AP112" s="949" t="s">
        <v>440</v>
      </c>
      <c r="AQ112" s="950"/>
      <c r="AR112" s="950"/>
      <c r="AS112" s="950"/>
      <c r="AT112" s="951"/>
      <c r="AU112" s="895"/>
      <c r="AV112" s="896"/>
      <c r="AW112" s="896"/>
      <c r="AX112" s="896"/>
      <c r="AY112" s="896"/>
      <c r="AZ112" s="909" t="s">
        <v>447</v>
      </c>
      <c r="BA112" s="910"/>
      <c r="BB112" s="910"/>
      <c r="BC112" s="910"/>
      <c r="BD112" s="910"/>
      <c r="BE112" s="910"/>
      <c r="BF112" s="910"/>
      <c r="BG112" s="910"/>
      <c r="BH112" s="910"/>
      <c r="BI112" s="910"/>
      <c r="BJ112" s="910"/>
      <c r="BK112" s="910"/>
      <c r="BL112" s="910"/>
      <c r="BM112" s="910"/>
      <c r="BN112" s="910"/>
      <c r="BO112" s="910"/>
      <c r="BP112" s="911"/>
      <c r="BQ112" s="912" t="s">
        <v>448</v>
      </c>
      <c r="BR112" s="913"/>
      <c r="BS112" s="913"/>
      <c r="BT112" s="913"/>
      <c r="BU112" s="913"/>
      <c r="BV112" s="913" t="s">
        <v>444</v>
      </c>
      <c r="BW112" s="913"/>
      <c r="BX112" s="913"/>
      <c r="BY112" s="913"/>
      <c r="BZ112" s="913"/>
      <c r="CA112" s="913" t="s">
        <v>444</v>
      </c>
      <c r="CB112" s="913"/>
      <c r="CC112" s="913"/>
      <c r="CD112" s="913"/>
      <c r="CE112" s="913"/>
      <c r="CF112" s="907" t="s">
        <v>444</v>
      </c>
      <c r="CG112" s="908"/>
      <c r="CH112" s="908"/>
      <c r="CI112" s="908"/>
      <c r="CJ112" s="908"/>
      <c r="CK112" s="935"/>
      <c r="CL112" s="936"/>
      <c r="CM112" s="909" t="s">
        <v>449</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394</v>
      </c>
      <c r="DH112" s="913"/>
      <c r="DI112" s="913"/>
      <c r="DJ112" s="913"/>
      <c r="DK112" s="913"/>
      <c r="DL112" s="913" t="s">
        <v>440</v>
      </c>
      <c r="DM112" s="913"/>
      <c r="DN112" s="913"/>
      <c r="DO112" s="913"/>
      <c r="DP112" s="913"/>
      <c r="DQ112" s="913" t="s">
        <v>441</v>
      </c>
      <c r="DR112" s="913"/>
      <c r="DS112" s="913"/>
      <c r="DT112" s="913"/>
      <c r="DU112" s="913"/>
      <c r="DV112" s="914" t="s">
        <v>444</v>
      </c>
      <c r="DW112" s="914"/>
      <c r="DX112" s="914"/>
      <c r="DY112" s="914"/>
      <c r="DZ112" s="915"/>
    </row>
    <row r="113" spans="1:130" s="224" customFormat="1" ht="26.25" customHeight="1" x14ac:dyDescent="0.15">
      <c r="A113" s="941"/>
      <c r="B113" s="942"/>
      <c r="C113" s="910" t="s">
        <v>450</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t="s">
        <v>448</v>
      </c>
      <c r="AB113" s="925"/>
      <c r="AC113" s="925"/>
      <c r="AD113" s="925"/>
      <c r="AE113" s="926"/>
      <c r="AF113" s="927" t="s">
        <v>448</v>
      </c>
      <c r="AG113" s="925"/>
      <c r="AH113" s="925"/>
      <c r="AI113" s="925"/>
      <c r="AJ113" s="926"/>
      <c r="AK113" s="927">
        <v>914</v>
      </c>
      <c r="AL113" s="925"/>
      <c r="AM113" s="925"/>
      <c r="AN113" s="925"/>
      <c r="AO113" s="926"/>
      <c r="AP113" s="928">
        <v>0.1</v>
      </c>
      <c r="AQ113" s="929"/>
      <c r="AR113" s="929"/>
      <c r="AS113" s="929"/>
      <c r="AT113" s="930"/>
      <c r="AU113" s="895"/>
      <c r="AV113" s="896"/>
      <c r="AW113" s="896"/>
      <c r="AX113" s="896"/>
      <c r="AY113" s="896"/>
      <c r="AZ113" s="909" t="s">
        <v>451</v>
      </c>
      <c r="BA113" s="910"/>
      <c r="BB113" s="910"/>
      <c r="BC113" s="910"/>
      <c r="BD113" s="910"/>
      <c r="BE113" s="910"/>
      <c r="BF113" s="910"/>
      <c r="BG113" s="910"/>
      <c r="BH113" s="910"/>
      <c r="BI113" s="910"/>
      <c r="BJ113" s="910"/>
      <c r="BK113" s="910"/>
      <c r="BL113" s="910"/>
      <c r="BM113" s="910"/>
      <c r="BN113" s="910"/>
      <c r="BO113" s="910"/>
      <c r="BP113" s="911"/>
      <c r="BQ113" s="912">
        <v>4324</v>
      </c>
      <c r="BR113" s="913"/>
      <c r="BS113" s="913"/>
      <c r="BT113" s="913"/>
      <c r="BU113" s="913"/>
      <c r="BV113" s="913">
        <v>2131</v>
      </c>
      <c r="BW113" s="913"/>
      <c r="BX113" s="913"/>
      <c r="BY113" s="913"/>
      <c r="BZ113" s="913"/>
      <c r="CA113" s="913" t="s">
        <v>440</v>
      </c>
      <c r="CB113" s="913"/>
      <c r="CC113" s="913"/>
      <c r="CD113" s="913"/>
      <c r="CE113" s="913"/>
      <c r="CF113" s="907" t="s">
        <v>448</v>
      </c>
      <c r="CG113" s="908"/>
      <c r="CH113" s="908"/>
      <c r="CI113" s="908"/>
      <c r="CJ113" s="908"/>
      <c r="CK113" s="935"/>
      <c r="CL113" s="936"/>
      <c r="CM113" s="909" t="s">
        <v>452</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444</v>
      </c>
      <c r="DH113" s="946"/>
      <c r="DI113" s="946"/>
      <c r="DJ113" s="946"/>
      <c r="DK113" s="947"/>
      <c r="DL113" s="948" t="s">
        <v>411</v>
      </c>
      <c r="DM113" s="946"/>
      <c r="DN113" s="946"/>
      <c r="DO113" s="946"/>
      <c r="DP113" s="947"/>
      <c r="DQ113" s="948" t="s">
        <v>444</v>
      </c>
      <c r="DR113" s="946"/>
      <c r="DS113" s="946"/>
      <c r="DT113" s="946"/>
      <c r="DU113" s="947"/>
      <c r="DV113" s="949" t="s">
        <v>411</v>
      </c>
      <c r="DW113" s="950"/>
      <c r="DX113" s="950"/>
      <c r="DY113" s="950"/>
      <c r="DZ113" s="951"/>
    </row>
    <row r="114" spans="1:130" s="224" customFormat="1" ht="26.25" customHeight="1" x14ac:dyDescent="0.15">
      <c r="A114" s="941"/>
      <c r="B114" s="942"/>
      <c r="C114" s="910" t="s">
        <v>453</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12493</v>
      </c>
      <c r="AB114" s="946"/>
      <c r="AC114" s="946"/>
      <c r="AD114" s="946"/>
      <c r="AE114" s="947"/>
      <c r="AF114" s="948">
        <v>2141</v>
      </c>
      <c r="AG114" s="946"/>
      <c r="AH114" s="946"/>
      <c r="AI114" s="946"/>
      <c r="AJ114" s="947"/>
      <c r="AK114" s="948">
        <v>2141</v>
      </c>
      <c r="AL114" s="946"/>
      <c r="AM114" s="946"/>
      <c r="AN114" s="946"/>
      <c r="AO114" s="947"/>
      <c r="AP114" s="949">
        <v>0.2</v>
      </c>
      <c r="AQ114" s="950"/>
      <c r="AR114" s="950"/>
      <c r="AS114" s="950"/>
      <c r="AT114" s="951"/>
      <c r="AU114" s="895"/>
      <c r="AV114" s="896"/>
      <c r="AW114" s="896"/>
      <c r="AX114" s="896"/>
      <c r="AY114" s="896"/>
      <c r="AZ114" s="909" t="s">
        <v>454</v>
      </c>
      <c r="BA114" s="910"/>
      <c r="BB114" s="910"/>
      <c r="BC114" s="910"/>
      <c r="BD114" s="910"/>
      <c r="BE114" s="910"/>
      <c r="BF114" s="910"/>
      <c r="BG114" s="910"/>
      <c r="BH114" s="910"/>
      <c r="BI114" s="910"/>
      <c r="BJ114" s="910"/>
      <c r="BK114" s="910"/>
      <c r="BL114" s="910"/>
      <c r="BM114" s="910"/>
      <c r="BN114" s="910"/>
      <c r="BO114" s="910"/>
      <c r="BP114" s="911"/>
      <c r="BQ114" s="912">
        <v>342388</v>
      </c>
      <c r="BR114" s="913"/>
      <c r="BS114" s="913"/>
      <c r="BT114" s="913"/>
      <c r="BU114" s="913"/>
      <c r="BV114" s="913">
        <v>358523</v>
      </c>
      <c r="BW114" s="913"/>
      <c r="BX114" s="913"/>
      <c r="BY114" s="913"/>
      <c r="BZ114" s="913"/>
      <c r="CA114" s="913">
        <v>375466</v>
      </c>
      <c r="CB114" s="913"/>
      <c r="CC114" s="913"/>
      <c r="CD114" s="913"/>
      <c r="CE114" s="913"/>
      <c r="CF114" s="907">
        <v>35.6</v>
      </c>
      <c r="CG114" s="908"/>
      <c r="CH114" s="908"/>
      <c r="CI114" s="908"/>
      <c r="CJ114" s="908"/>
      <c r="CK114" s="935"/>
      <c r="CL114" s="936"/>
      <c r="CM114" s="909" t="s">
        <v>455</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440</v>
      </c>
      <c r="DH114" s="946"/>
      <c r="DI114" s="946"/>
      <c r="DJ114" s="946"/>
      <c r="DK114" s="947"/>
      <c r="DL114" s="948" t="s">
        <v>448</v>
      </c>
      <c r="DM114" s="946"/>
      <c r="DN114" s="946"/>
      <c r="DO114" s="946"/>
      <c r="DP114" s="947"/>
      <c r="DQ114" s="948" t="s">
        <v>441</v>
      </c>
      <c r="DR114" s="946"/>
      <c r="DS114" s="946"/>
      <c r="DT114" s="946"/>
      <c r="DU114" s="947"/>
      <c r="DV114" s="949" t="s">
        <v>448</v>
      </c>
      <c r="DW114" s="950"/>
      <c r="DX114" s="950"/>
      <c r="DY114" s="950"/>
      <c r="DZ114" s="951"/>
    </row>
    <row r="115" spans="1:130" s="224" customFormat="1" ht="26.25" customHeight="1" x14ac:dyDescent="0.15">
      <c r="A115" s="941"/>
      <c r="B115" s="942"/>
      <c r="C115" s="910" t="s">
        <v>456</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440</v>
      </c>
      <c r="AB115" s="925"/>
      <c r="AC115" s="925"/>
      <c r="AD115" s="925"/>
      <c r="AE115" s="926"/>
      <c r="AF115" s="927" t="s">
        <v>448</v>
      </c>
      <c r="AG115" s="925"/>
      <c r="AH115" s="925"/>
      <c r="AI115" s="925"/>
      <c r="AJ115" s="926"/>
      <c r="AK115" s="927" t="s">
        <v>444</v>
      </c>
      <c r="AL115" s="925"/>
      <c r="AM115" s="925"/>
      <c r="AN115" s="925"/>
      <c r="AO115" s="926"/>
      <c r="AP115" s="928" t="s">
        <v>440</v>
      </c>
      <c r="AQ115" s="929"/>
      <c r="AR115" s="929"/>
      <c r="AS115" s="929"/>
      <c r="AT115" s="930"/>
      <c r="AU115" s="895"/>
      <c r="AV115" s="896"/>
      <c r="AW115" s="896"/>
      <c r="AX115" s="896"/>
      <c r="AY115" s="896"/>
      <c r="AZ115" s="909" t="s">
        <v>457</v>
      </c>
      <c r="BA115" s="910"/>
      <c r="BB115" s="910"/>
      <c r="BC115" s="910"/>
      <c r="BD115" s="910"/>
      <c r="BE115" s="910"/>
      <c r="BF115" s="910"/>
      <c r="BG115" s="910"/>
      <c r="BH115" s="910"/>
      <c r="BI115" s="910"/>
      <c r="BJ115" s="910"/>
      <c r="BK115" s="910"/>
      <c r="BL115" s="910"/>
      <c r="BM115" s="910"/>
      <c r="BN115" s="910"/>
      <c r="BO115" s="910"/>
      <c r="BP115" s="911"/>
      <c r="BQ115" s="912" t="s">
        <v>448</v>
      </c>
      <c r="BR115" s="913"/>
      <c r="BS115" s="913"/>
      <c r="BT115" s="913"/>
      <c r="BU115" s="913"/>
      <c r="BV115" s="913" t="s">
        <v>448</v>
      </c>
      <c r="BW115" s="913"/>
      <c r="BX115" s="913"/>
      <c r="BY115" s="913"/>
      <c r="BZ115" s="913"/>
      <c r="CA115" s="913" t="s">
        <v>444</v>
      </c>
      <c r="CB115" s="913"/>
      <c r="CC115" s="913"/>
      <c r="CD115" s="913"/>
      <c r="CE115" s="913"/>
      <c r="CF115" s="907" t="s">
        <v>444</v>
      </c>
      <c r="CG115" s="908"/>
      <c r="CH115" s="908"/>
      <c r="CI115" s="908"/>
      <c r="CJ115" s="908"/>
      <c r="CK115" s="935"/>
      <c r="CL115" s="936"/>
      <c r="CM115" s="909" t="s">
        <v>458</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t="s">
        <v>448</v>
      </c>
      <c r="DH115" s="946"/>
      <c r="DI115" s="946"/>
      <c r="DJ115" s="946"/>
      <c r="DK115" s="947"/>
      <c r="DL115" s="948" t="s">
        <v>437</v>
      </c>
      <c r="DM115" s="946"/>
      <c r="DN115" s="946"/>
      <c r="DO115" s="946"/>
      <c r="DP115" s="947"/>
      <c r="DQ115" s="948" t="s">
        <v>444</v>
      </c>
      <c r="DR115" s="946"/>
      <c r="DS115" s="946"/>
      <c r="DT115" s="946"/>
      <c r="DU115" s="947"/>
      <c r="DV115" s="949" t="s">
        <v>394</v>
      </c>
      <c r="DW115" s="950"/>
      <c r="DX115" s="950"/>
      <c r="DY115" s="950"/>
      <c r="DZ115" s="951"/>
    </row>
    <row r="116" spans="1:130" s="224" customFormat="1" ht="26.25" customHeight="1" x14ac:dyDescent="0.15">
      <c r="A116" s="943"/>
      <c r="B116" s="944"/>
      <c r="C116" s="952" t="s">
        <v>459</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t="s">
        <v>448</v>
      </c>
      <c r="AB116" s="946"/>
      <c r="AC116" s="946"/>
      <c r="AD116" s="946"/>
      <c r="AE116" s="947"/>
      <c r="AF116" s="948" t="s">
        <v>440</v>
      </c>
      <c r="AG116" s="946"/>
      <c r="AH116" s="946"/>
      <c r="AI116" s="946"/>
      <c r="AJ116" s="947"/>
      <c r="AK116" s="948" t="s">
        <v>444</v>
      </c>
      <c r="AL116" s="946"/>
      <c r="AM116" s="946"/>
      <c r="AN116" s="946"/>
      <c r="AO116" s="947"/>
      <c r="AP116" s="949" t="s">
        <v>394</v>
      </c>
      <c r="AQ116" s="950"/>
      <c r="AR116" s="950"/>
      <c r="AS116" s="950"/>
      <c r="AT116" s="951"/>
      <c r="AU116" s="895"/>
      <c r="AV116" s="896"/>
      <c r="AW116" s="896"/>
      <c r="AX116" s="896"/>
      <c r="AY116" s="896"/>
      <c r="AZ116" s="954" t="s">
        <v>460</v>
      </c>
      <c r="BA116" s="955"/>
      <c r="BB116" s="955"/>
      <c r="BC116" s="955"/>
      <c r="BD116" s="955"/>
      <c r="BE116" s="955"/>
      <c r="BF116" s="955"/>
      <c r="BG116" s="955"/>
      <c r="BH116" s="955"/>
      <c r="BI116" s="955"/>
      <c r="BJ116" s="955"/>
      <c r="BK116" s="955"/>
      <c r="BL116" s="955"/>
      <c r="BM116" s="955"/>
      <c r="BN116" s="955"/>
      <c r="BO116" s="955"/>
      <c r="BP116" s="956"/>
      <c r="BQ116" s="912" t="s">
        <v>440</v>
      </c>
      <c r="BR116" s="913"/>
      <c r="BS116" s="913"/>
      <c r="BT116" s="913"/>
      <c r="BU116" s="913"/>
      <c r="BV116" s="913" t="s">
        <v>440</v>
      </c>
      <c r="BW116" s="913"/>
      <c r="BX116" s="913"/>
      <c r="BY116" s="913"/>
      <c r="BZ116" s="913"/>
      <c r="CA116" s="913" t="s">
        <v>437</v>
      </c>
      <c r="CB116" s="913"/>
      <c r="CC116" s="913"/>
      <c r="CD116" s="913"/>
      <c r="CE116" s="913"/>
      <c r="CF116" s="907" t="s">
        <v>444</v>
      </c>
      <c r="CG116" s="908"/>
      <c r="CH116" s="908"/>
      <c r="CI116" s="908"/>
      <c r="CJ116" s="908"/>
      <c r="CK116" s="935"/>
      <c r="CL116" s="936"/>
      <c r="CM116" s="909" t="s">
        <v>461</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440</v>
      </c>
      <c r="DH116" s="946"/>
      <c r="DI116" s="946"/>
      <c r="DJ116" s="946"/>
      <c r="DK116" s="947"/>
      <c r="DL116" s="948" t="s">
        <v>411</v>
      </c>
      <c r="DM116" s="946"/>
      <c r="DN116" s="946"/>
      <c r="DO116" s="946"/>
      <c r="DP116" s="947"/>
      <c r="DQ116" s="948" t="s">
        <v>448</v>
      </c>
      <c r="DR116" s="946"/>
      <c r="DS116" s="946"/>
      <c r="DT116" s="946"/>
      <c r="DU116" s="947"/>
      <c r="DV116" s="949" t="s">
        <v>444</v>
      </c>
      <c r="DW116" s="950"/>
      <c r="DX116" s="950"/>
      <c r="DY116" s="950"/>
      <c r="DZ116" s="951"/>
    </row>
    <row r="117" spans="1:130" s="224" customFormat="1" ht="26.25" customHeight="1" x14ac:dyDescent="0.15">
      <c r="A117" s="899" t="s">
        <v>188</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462</v>
      </c>
      <c r="Z117" s="881"/>
      <c r="AA117" s="965">
        <v>163541</v>
      </c>
      <c r="AB117" s="966"/>
      <c r="AC117" s="966"/>
      <c r="AD117" s="966"/>
      <c r="AE117" s="967"/>
      <c r="AF117" s="968">
        <v>165605</v>
      </c>
      <c r="AG117" s="966"/>
      <c r="AH117" s="966"/>
      <c r="AI117" s="966"/>
      <c r="AJ117" s="967"/>
      <c r="AK117" s="968">
        <v>267473</v>
      </c>
      <c r="AL117" s="966"/>
      <c r="AM117" s="966"/>
      <c r="AN117" s="966"/>
      <c r="AO117" s="967"/>
      <c r="AP117" s="969"/>
      <c r="AQ117" s="970"/>
      <c r="AR117" s="970"/>
      <c r="AS117" s="970"/>
      <c r="AT117" s="971"/>
      <c r="AU117" s="895"/>
      <c r="AV117" s="896"/>
      <c r="AW117" s="896"/>
      <c r="AX117" s="896"/>
      <c r="AY117" s="896"/>
      <c r="AZ117" s="961" t="s">
        <v>463</v>
      </c>
      <c r="BA117" s="962"/>
      <c r="BB117" s="962"/>
      <c r="BC117" s="962"/>
      <c r="BD117" s="962"/>
      <c r="BE117" s="962"/>
      <c r="BF117" s="962"/>
      <c r="BG117" s="962"/>
      <c r="BH117" s="962"/>
      <c r="BI117" s="962"/>
      <c r="BJ117" s="962"/>
      <c r="BK117" s="962"/>
      <c r="BL117" s="962"/>
      <c r="BM117" s="962"/>
      <c r="BN117" s="962"/>
      <c r="BO117" s="962"/>
      <c r="BP117" s="963"/>
      <c r="BQ117" s="912" t="s">
        <v>411</v>
      </c>
      <c r="BR117" s="913"/>
      <c r="BS117" s="913"/>
      <c r="BT117" s="913"/>
      <c r="BU117" s="913"/>
      <c r="BV117" s="913" t="s">
        <v>394</v>
      </c>
      <c r="BW117" s="913"/>
      <c r="BX117" s="913"/>
      <c r="BY117" s="913"/>
      <c r="BZ117" s="913"/>
      <c r="CA117" s="913" t="s">
        <v>444</v>
      </c>
      <c r="CB117" s="913"/>
      <c r="CC117" s="913"/>
      <c r="CD117" s="913"/>
      <c r="CE117" s="913"/>
      <c r="CF117" s="907" t="s">
        <v>394</v>
      </c>
      <c r="CG117" s="908"/>
      <c r="CH117" s="908"/>
      <c r="CI117" s="908"/>
      <c r="CJ117" s="908"/>
      <c r="CK117" s="935"/>
      <c r="CL117" s="936"/>
      <c r="CM117" s="909" t="s">
        <v>464</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444</v>
      </c>
      <c r="DH117" s="946"/>
      <c r="DI117" s="946"/>
      <c r="DJ117" s="946"/>
      <c r="DK117" s="947"/>
      <c r="DL117" s="948" t="s">
        <v>440</v>
      </c>
      <c r="DM117" s="946"/>
      <c r="DN117" s="946"/>
      <c r="DO117" s="946"/>
      <c r="DP117" s="947"/>
      <c r="DQ117" s="948" t="s">
        <v>440</v>
      </c>
      <c r="DR117" s="946"/>
      <c r="DS117" s="946"/>
      <c r="DT117" s="946"/>
      <c r="DU117" s="947"/>
      <c r="DV117" s="949" t="s">
        <v>394</v>
      </c>
      <c r="DW117" s="950"/>
      <c r="DX117" s="950"/>
      <c r="DY117" s="950"/>
      <c r="DZ117" s="951"/>
    </row>
    <row r="118" spans="1:130" s="224" customFormat="1" ht="26.25" customHeight="1" x14ac:dyDescent="0.15">
      <c r="A118" s="899" t="s">
        <v>432</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429</v>
      </c>
      <c r="AB118" s="880"/>
      <c r="AC118" s="880"/>
      <c r="AD118" s="880"/>
      <c r="AE118" s="881"/>
      <c r="AF118" s="879" t="s">
        <v>430</v>
      </c>
      <c r="AG118" s="880"/>
      <c r="AH118" s="880"/>
      <c r="AI118" s="880"/>
      <c r="AJ118" s="881"/>
      <c r="AK118" s="879" t="s">
        <v>309</v>
      </c>
      <c r="AL118" s="880"/>
      <c r="AM118" s="880"/>
      <c r="AN118" s="880"/>
      <c r="AO118" s="881"/>
      <c r="AP118" s="957" t="s">
        <v>431</v>
      </c>
      <c r="AQ118" s="958"/>
      <c r="AR118" s="958"/>
      <c r="AS118" s="958"/>
      <c r="AT118" s="959"/>
      <c r="AU118" s="895"/>
      <c r="AV118" s="896"/>
      <c r="AW118" s="896"/>
      <c r="AX118" s="896"/>
      <c r="AY118" s="896"/>
      <c r="AZ118" s="960" t="s">
        <v>465</v>
      </c>
      <c r="BA118" s="952"/>
      <c r="BB118" s="952"/>
      <c r="BC118" s="952"/>
      <c r="BD118" s="952"/>
      <c r="BE118" s="952"/>
      <c r="BF118" s="952"/>
      <c r="BG118" s="952"/>
      <c r="BH118" s="952"/>
      <c r="BI118" s="952"/>
      <c r="BJ118" s="952"/>
      <c r="BK118" s="952"/>
      <c r="BL118" s="952"/>
      <c r="BM118" s="952"/>
      <c r="BN118" s="952"/>
      <c r="BO118" s="952"/>
      <c r="BP118" s="953"/>
      <c r="BQ118" s="986" t="s">
        <v>444</v>
      </c>
      <c r="BR118" s="987"/>
      <c r="BS118" s="987"/>
      <c r="BT118" s="987"/>
      <c r="BU118" s="987"/>
      <c r="BV118" s="987" t="s">
        <v>441</v>
      </c>
      <c r="BW118" s="987"/>
      <c r="BX118" s="987"/>
      <c r="BY118" s="987"/>
      <c r="BZ118" s="987"/>
      <c r="CA118" s="987" t="s">
        <v>441</v>
      </c>
      <c r="CB118" s="987"/>
      <c r="CC118" s="987"/>
      <c r="CD118" s="987"/>
      <c r="CE118" s="987"/>
      <c r="CF118" s="907" t="s">
        <v>441</v>
      </c>
      <c r="CG118" s="908"/>
      <c r="CH118" s="908"/>
      <c r="CI118" s="908"/>
      <c r="CJ118" s="908"/>
      <c r="CK118" s="935"/>
      <c r="CL118" s="936"/>
      <c r="CM118" s="909" t="s">
        <v>466</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441</v>
      </c>
      <c r="DH118" s="946"/>
      <c r="DI118" s="946"/>
      <c r="DJ118" s="946"/>
      <c r="DK118" s="947"/>
      <c r="DL118" s="948" t="s">
        <v>440</v>
      </c>
      <c r="DM118" s="946"/>
      <c r="DN118" s="946"/>
      <c r="DO118" s="946"/>
      <c r="DP118" s="947"/>
      <c r="DQ118" s="948" t="s">
        <v>438</v>
      </c>
      <c r="DR118" s="946"/>
      <c r="DS118" s="946"/>
      <c r="DT118" s="946"/>
      <c r="DU118" s="947"/>
      <c r="DV118" s="949" t="s">
        <v>441</v>
      </c>
      <c r="DW118" s="950"/>
      <c r="DX118" s="950"/>
      <c r="DY118" s="950"/>
      <c r="DZ118" s="951"/>
    </row>
    <row r="119" spans="1:130" s="224" customFormat="1" ht="26.25" customHeight="1" x14ac:dyDescent="0.15">
      <c r="A119" s="1049" t="s">
        <v>435</v>
      </c>
      <c r="B119" s="934"/>
      <c r="C119" s="916" t="s">
        <v>436</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394</v>
      </c>
      <c r="AB119" s="887"/>
      <c r="AC119" s="887"/>
      <c r="AD119" s="887"/>
      <c r="AE119" s="888"/>
      <c r="AF119" s="889" t="s">
        <v>440</v>
      </c>
      <c r="AG119" s="887"/>
      <c r="AH119" s="887"/>
      <c r="AI119" s="887"/>
      <c r="AJ119" s="888"/>
      <c r="AK119" s="889" t="s">
        <v>440</v>
      </c>
      <c r="AL119" s="887"/>
      <c r="AM119" s="887"/>
      <c r="AN119" s="887"/>
      <c r="AO119" s="888"/>
      <c r="AP119" s="890" t="s">
        <v>438</v>
      </c>
      <c r="AQ119" s="891"/>
      <c r="AR119" s="891"/>
      <c r="AS119" s="891"/>
      <c r="AT119" s="892"/>
      <c r="AU119" s="897"/>
      <c r="AV119" s="898"/>
      <c r="AW119" s="898"/>
      <c r="AX119" s="898"/>
      <c r="AY119" s="898"/>
      <c r="AZ119" s="247" t="s">
        <v>188</v>
      </c>
      <c r="BA119" s="247"/>
      <c r="BB119" s="247"/>
      <c r="BC119" s="247"/>
      <c r="BD119" s="247"/>
      <c r="BE119" s="247"/>
      <c r="BF119" s="247"/>
      <c r="BG119" s="247"/>
      <c r="BH119" s="247"/>
      <c r="BI119" s="247"/>
      <c r="BJ119" s="247"/>
      <c r="BK119" s="247"/>
      <c r="BL119" s="247"/>
      <c r="BM119" s="247"/>
      <c r="BN119" s="247"/>
      <c r="BO119" s="964" t="s">
        <v>467</v>
      </c>
      <c r="BP119" s="992"/>
      <c r="BQ119" s="986">
        <v>2722833</v>
      </c>
      <c r="BR119" s="987"/>
      <c r="BS119" s="987"/>
      <c r="BT119" s="987"/>
      <c r="BU119" s="987"/>
      <c r="BV119" s="987">
        <v>2817684</v>
      </c>
      <c r="BW119" s="987"/>
      <c r="BX119" s="987"/>
      <c r="BY119" s="987"/>
      <c r="BZ119" s="987"/>
      <c r="CA119" s="987">
        <v>2806742</v>
      </c>
      <c r="CB119" s="987"/>
      <c r="CC119" s="987"/>
      <c r="CD119" s="987"/>
      <c r="CE119" s="987"/>
      <c r="CF119" s="988"/>
      <c r="CG119" s="989"/>
      <c r="CH119" s="989"/>
      <c r="CI119" s="989"/>
      <c r="CJ119" s="990"/>
      <c r="CK119" s="937"/>
      <c r="CL119" s="938"/>
      <c r="CM119" s="960" t="s">
        <v>468</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v>7224</v>
      </c>
      <c r="DH119" s="973"/>
      <c r="DI119" s="973"/>
      <c r="DJ119" s="973"/>
      <c r="DK119" s="974"/>
      <c r="DL119" s="972">
        <v>7451</v>
      </c>
      <c r="DM119" s="973"/>
      <c r="DN119" s="973"/>
      <c r="DO119" s="973"/>
      <c r="DP119" s="974"/>
      <c r="DQ119" s="972">
        <v>2437</v>
      </c>
      <c r="DR119" s="973"/>
      <c r="DS119" s="973"/>
      <c r="DT119" s="973"/>
      <c r="DU119" s="974"/>
      <c r="DV119" s="975">
        <v>0.2</v>
      </c>
      <c r="DW119" s="976"/>
      <c r="DX119" s="976"/>
      <c r="DY119" s="976"/>
      <c r="DZ119" s="977"/>
    </row>
    <row r="120" spans="1:130" s="224" customFormat="1" ht="26.25" customHeight="1" x14ac:dyDescent="0.15">
      <c r="A120" s="1050"/>
      <c r="B120" s="936"/>
      <c r="C120" s="909" t="s">
        <v>443</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394</v>
      </c>
      <c r="AB120" s="946"/>
      <c r="AC120" s="946"/>
      <c r="AD120" s="946"/>
      <c r="AE120" s="947"/>
      <c r="AF120" s="948" t="s">
        <v>440</v>
      </c>
      <c r="AG120" s="946"/>
      <c r="AH120" s="946"/>
      <c r="AI120" s="946"/>
      <c r="AJ120" s="947"/>
      <c r="AK120" s="948" t="s">
        <v>444</v>
      </c>
      <c r="AL120" s="946"/>
      <c r="AM120" s="946"/>
      <c r="AN120" s="946"/>
      <c r="AO120" s="947"/>
      <c r="AP120" s="949" t="s">
        <v>444</v>
      </c>
      <c r="AQ120" s="950"/>
      <c r="AR120" s="950"/>
      <c r="AS120" s="950"/>
      <c r="AT120" s="951"/>
      <c r="AU120" s="978" t="s">
        <v>469</v>
      </c>
      <c r="AV120" s="979"/>
      <c r="AW120" s="979"/>
      <c r="AX120" s="979"/>
      <c r="AY120" s="980"/>
      <c r="AZ120" s="916" t="s">
        <v>470</v>
      </c>
      <c r="BA120" s="884"/>
      <c r="BB120" s="884"/>
      <c r="BC120" s="884"/>
      <c r="BD120" s="884"/>
      <c r="BE120" s="884"/>
      <c r="BF120" s="884"/>
      <c r="BG120" s="884"/>
      <c r="BH120" s="884"/>
      <c r="BI120" s="884"/>
      <c r="BJ120" s="884"/>
      <c r="BK120" s="884"/>
      <c r="BL120" s="884"/>
      <c r="BM120" s="884"/>
      <c r="BN120" s="884"/>
      <c r="BO120" s="884"/>
      <c r="BP120" s="885"/>
      <c r="BQ120" s="917">
        <v>3290841</v>
      </c>
      <c r="BR120" s="918"/>
      <c r="BS120" s="918"/>
      <c r="BT120" s="918"/>
      <c r="BU120" s="918"/>
      <c r="BV120" s="918">
        <v>3346574</v>
      </c>
      <c r="BW120" s="918"/>
      <c r="BX120" s="918"/>
      <c r="BY120" s="918"/>
      <c r="BZ120" s="918"/>
      <c r="CA120" s="918">
        <v>3539600</v>
      </c>
      <c r="CB120" s="918"/>
      <c r="CC120" s="918"/>
      <c r="CD120" s="918"/>
      <c r="CE120" s="918"/>
      <c r="CF120" s="931">
        <v>335.7</v>
      </c>
      <c r="CG120" s="932"/>
      <c r="CH120" s="932"/>
      <c r="CI120" s="932"/>
      <c r="CJ120" s="932"/>
      <c r="CK120" s="993" t="s">
        <v>471</v>
      </c>
      <c r="CL120" s="994"/>
      <c r="CM120" s="994"/>
      <c r="CN120" s="994"/>
      <c r="CO120" s="995"/>
      <c r="CP120" s="1001" t="s">
        <v>472</v>
      </c>
      <c r="CQ120" s="1002"/>
      <c r="CR120" s="1002"/>
      <c r="CS120" s="1002"/>
      <c r="CT120" s="1002"/>
      <c r="CU120" s="1002"/>
      <c r="CV120" s="1002"/>
      <c r="CW120" s="1002"/>
      <c r="CX120" s="1002"/>
      <c r="CY120" s="1002"/>
      <c r="CZ120" s="1002"/>
      <c r="DA120" s="1002"/>
      <c r="DB120" s="1002"/>
      <c r="DC120" s="1002"/>
      <c r="DD120" s="1002"/>
      <c r="DE120" s="1002"/>
      <c r="DF120" s="1003"/>
      <c r="DG120" s="917" t="s">
        <v>394</v>
      </c>
      <c r="DH120" s="918"/>
      <c r="DI120" s="918"/>
      <c r="DJ120" s="918"/>
      <c r="DK120" s="918"/>
      <c r="DL120" s="918" t="s">
        <v>444</v>
      </c>
      <c r="DM120" s="918"/>
      <c r="DN120" s="918"/>
      <c r="DO120" s="918"/>
      <c r="DP120" s="918"/>
      <c r="DQ120" s="918" t="s">
        <v>411</v>
      </c>
      <c r="DR120" s="918"/>
      <c r="DS120" s="918"/>
      <c r="DT120" s="918"/>
      <c r="DU120" s="918"/>
      <c r="DV120" s="919" t="s">
        <v>394</v>
      </c>
      <c r="DW120" s="919"/>
      <c r="DX120" s="919"/>
      <c r="DY120" s="919"/>
      <c r="DZ120" s="920"/>
    </row>
    <row r="121" spans="1:130" s="224" customFormat="1" ht="26.25" customHeight="1" x14ac:dyDescent="0.15">
      <c r="A121" s="1050"/>
      <c r="B121" s="936"/>
      <c r="C121" s="961" t="s">
        <v>473</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444</v>
      </c>
      <c r="AB121" s="946"/>
      <c r="AC121" s="946"/>
      <c r="AD121" s="946"/>
      <c r="AE121" s="947"/>
      <c r="AF121" s="948" t="s">
        <v>394</v>
      </c>
      <c r="AG121" s="946"/>
      <c r="AH121" s="946"/>
      <c r="AI121" s="946"/>
      <c r="AJ121" s="947"/>
      <c r="AK121" s="948" t="s">
        <v>411</v>
      </c>
      <c r="AL121" s="946"/>
      <c r="AM121" s="946"/>
      <c r="AN121" s="946"/>
      <c r="AO121" s="947"/>
      <c r="AP121" s="949" t="s">
        <v>441</v>
      </c>
      <c r="AQ121" s="950"/>
      <c r="AR121" s="950"/>
      <c r="AS121" s="950"/>
      <c r="AT121" s="951"/>
      <c r="AU121" s="981"/>
      <c r="AV121" s="982"/>
      <c r="AW121" s="982"/>
      <c r="AX121" s="982"/>
      <c r="AY121" s="983"/>
      <c r="AZ121" s="909" t="s">
        <v>474</v>
      </c>
      <c r="BA121" s="910"/>
      <c r="BB121" s="910"/>
      <c r="BC121" s="910"/>
      <c r="BD121" s="910"/>
      <c r="BE121" s="910"/>
      <c r="BF121" s="910"/>
      <c r="BG121" s="910"/>
      <c r="BH121" s="910"/>
      <c r="BI121" s="910"/>
      <c r="BJ121" s="910"/>
      <c r="BK121" s="910"/>
      <c r="BL121" s="910"/>
      <c r="BM121" s="910"/>
      <c r="BN121" s="910"/>
      <c r="BO121" s="910"/>
      <c r="BP121" s="911"/>
      <c r="BQ121" s="912" t="s">
        <v>440</v>
      </c>
      <c r="BR121" s="913"/>
      <c r="BS121" s="913"/>
      <c r="BT121" s="913"/>
      <c r="BU121" s="913"/>
      <c r="BV121" s="913" t="s">
        <v>440</v>
      </c>
      <c r="BW121" s="913"/>
      <c r="BX121" s="913"/>
      <c r="BY121" s="913"/>
      <c r="BZ121" s="913"/>
      <c r="CA121" s="913" t="s">
        <v>440</v>
      </c>
      <c r="CB121" s="913"/>
      <c r="CC121" s="913"/>
      <c r="CD121" s="913"/>
      <c r="CE121" s="913"/>
      <c r="CF121" s="907" t="s">
        <v>444</v>
      </c>
      <c r="CG121" s="908"/>
      <c r="CH121" s="908"/>
      <c r="CI121" s="908"/>
      <c r="CJ121" s="908"/>
      <c r="CK121" s="996"/>
      <c r="CL121" s="997"/>
      <c r="CM121" s="997"/>
      <c r="CN121" s="997"/>
      <c r="CO121" s="998"/>
      <c r="CP121" s="1006" t="s">
        <v>475</v>
      </c>
      <c r="CQ121" s="1007"/>
      <c r="CR121" s="1007"/>
      <c r="CS121" s="1007"/>
      <c r="CT121" s="1007"/>
      <c r="CU121" s="1007"/>
      <c r="CV121" s="1007"/>
      <c r="CW121" s="1007"/>
      <c r="CX121" s="1007"/>
      <c r="CY121" s="1007"/>
      <c r="CZ121" s="1007"/>
      <c r="DA121" s="1007"/>
      <c r="DB121" s="1007"/>
      <c r="DC121" s="1007"/>
      <c r="DD121" s="1007"/>
      <c r="DE121" s="1007"/>
      <c r="DF121" s="1008"/>
      <c r="DG121" s="912" t="s">
        <v>441</v>
      </c>
      <c r="DH121" s="913"/>
      <c r="DI121" s="913"/>
      <c r="DJ121" s="913"/>
      <c r="DK121" s="913"/>
      <c r="DL121" s="913" t="s">
        <v>444</v>
      </c>
      <c r="DM121" s="913"/>
      <c r="DN121" s="913"/>
      <c r="DO121" s="913"/>
      <c r="DP121" s="913"/>
      <c r="DQ121" s="913" t="s">
        <v>440</v>
      </c>
      <c r="DR121" s="913"/>
      <c r="DS121" s="913"/>
      <c r="DT121" s="913"/>
      <c r="DU121" s="913"/>
      <c r="DV121" s="914" t="s">
        <v>440</v>
      </c>
      <c r="DW121" s="914"/>
      <c r="DX121" s="914"/>
      <c r="DY121" s="914"/>
      <c r="DZ121" s="915"/>
    </row>
    <row r="122" spans="1:130" s="224" customFormat="1" ht="26.25" customHeight="1" x14ac:dyDescent="0.15">
      <c r="A122" s="1050"/>
      <c r="B122" s="936"/>
      <c r="C122" s="909" t="s">
        <v>455</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394</v>
      </c>
      <c r="AB122" s="946"/>
      <c r="AC122" s="946"/>
      <c r="AD122" s="946"/>
      <c r="AE122" s="947"/>
      <c r="AF122" s="948" t="s">
        <v>440</v>
      </c>
      <c r="AG122" s="946"/>
      <c r="AH122" s="946"/>
      <c r="AI122" s="946"/>
      <c r="AJ122" s="947"/>
      <c r="AK122" s="948" t="s">
        <v>444</v>
      </c>
      <c r="AL122" s="946"/>
      <c r="AM122" s="946"/>
      <c r="AN122" s="946"/>
      <c r="AO122" s="947"/>
      <c r="AP122" s="949" t="s">
        <v>440</v>
      </c>
      <c r="AQ122" s="950"/>
      <c r="AR122" s="950"/>
      <c r="AS122" s="950"/>
      <c r="AT122" s="951"/>
      <c r="AU122" s="981"/>
      <c r="AV122" s="982"/>
      <c r="AW122" s="982"/>
      <c r="AX122" s="982"/>
      <c r="AY122" s="983"/>
      <c r="AZ122" s="960" t="s">
        <v>476</v>
      </c>
      <c r="BA122" s="952"/>
      <c r="BB122" s="952"/>
      <c r="BC122" s="952"/>
      <c r="BD122" s="952"/>
      <c r="BE122" s="952"/>
      <c r="BF122" s="952"/>
      <c r="BG122" s="952"/>
      <c r="BH122" s="952"/>
      <c r="BI122" s="952"/>
      <c r="BJ122" s="952"/>
      <c r="BK122" s="952"/>
      <c r="BL122" s="952"/>
      <c r="BM122" s="952"/>
      <c r="BN122" s="952"/>
      <c r="BO122" s="952"/>
      <c r="BP122" s="953"/>
      <c r="BQ122" s="986">
        <v>2492961</v>
      </c>
      <c r="BR122" s="987"/>
      <c r="BS122" s="987"/>
      <c r="BT122" s="987"/>
      <c r="BU122" s="987"/>
      <c r="BV122" s="987">
        <v>2493708</v>
      </c>
      <c r="BW122" s="987"/>
      <c r="BX122" s="987"/>
      <c r="BY122" s="987"/>
      <c r="BZ122" s="987"/>
      <c r="CA122" s="987">
        <v>2436531</v>
      </c>
      <c r="CB122" s="987"/>
      <c r="CC122" s="987"/>
      <c r="CD122" s="987"/>
      <c r="CE122" s="987"/>
      <c r="CF122" s="1004">
        <v>231.1</v>
      </c>
      <c r="CG122" s="1005"/>
      <c r="CH122" s="1005"/>
      <c r="CI122" s="1005"/>
      <c r="CJ122" s="1005"/>
      <c r="CK122" s="996"/>
      <c r="CL122" s="997"/>
      <c r="CM122" s="997"/>
      <c r="CN122" s="997"/>
      <c r="CO122" s="998"/>
      <c r="CP122" s="1006" t="s">
        <v>477</v>
      </c>
      <c r="CQ122" s="1007"/>
      <c r="CR122" s="1007"/>
      <c r="CS122" s="1007"/>
      <c r="CT122" s="1007"/>
      <c r="CU122" s="1007"/>
      <c r="CV122" s="1007"/>
      <c r="CW122" s="1007"/>
      <c r="CX122" s="1007"/>
      <c r="CY122" s="1007"/>
      <c r="CZ122" s="1007"/>
      <c r="DA122" s="1007"/>
      <c r="DB122" s="1007"/>
      <c r="DC122" s="1007"/>
      <c r="DD122" s="1007"/>
      <c r="DE122" s="1007"/>
      <c r="DF122" s="1008"/>
      <c r="DG122" s="912" t="s">
        <v>411</v>
      </c>
      <c r="DH122" s="913"/>
      <c r="DI122" s="913"/>
      <c r="DJ122" s="913"/>
      <c r="DK122" s="913"/>
      <c r="DL122" s="913" t="s">
        <v>440</v>
      </c>
      <c r="DM122" s="913"/>
      <c r="DN122" s="913"/>
      <c r="DO122" s="913"/>
      <c r="DP122" s="913"/>
      <c r="DQ122" s="913" t="s">
        <v>438</v>
      </c>
      <c r="DR122" s="913"/>
      <c r="DS122" s="913"/>
      <c r="DT122" s="913"/>
      <c r="DU122" s="913"/>
      <c r="DV122" s="914" t="s">
        <v>444</v>
      </c>
      <c r="DW122" s="914"/>
      <c r="DX122" s="914"/>
      <c r="DY122" s="914"/>
      <c r="DZ122" s="915"/>
    </row>
    <row r="123" spans="1:130" s="224" customFormat="1" ht="26.25" customHeight="1" x14ac:dyDescent="0.15">
      <c r="A123" s="1050"/>
      <c r="B123" s="936"/>
      <c r="C123" s="909" t="s">
        <v>461</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438</v>
      </c>
      <c r="AB123" s="946"/>
      <c r="AC123" s="946"/>
      <c r="AD123" s="946"/>
      <c r="AE123" s="947"/>
      <c r="AF123" s="948" t="s">
        <v>438</v>
      </c>
      <c r="AG123" s="946"/>
      <c r="AH123" s="946"/>
      <c r="AI123" s="946"/>
      <c r="AJ123" s="947"/>
      <c r="AK123" s="948" t="s">
        <v>438</v>
      </c>
      <c r="AL123" s="946"/>
      <c r="AM123" s="946"/>
      <c r="AN123" s="946"/>
      <c r="AO123" s="947"/>
      <c r="AP123" s="949" t="s">
        <v>440</v>
      </c>
      <c r="AQ123" s="950"/>
      <c r="AR123" s="950"/>
      <c r="AS123" s="950"/>
      <c r="AT123" s="951"/>
      <c r="AU123" s="984"/>
      <c r="AV123" s="985"/>
      <c r="AW123" s="985"/>
      <c r="AX123" s="985"/>
      <c r="AY123" s="985"/>
      <c r="AZ123" s="247" t="s">
        <v>188</v>
      </c>
      <c r="BA123" s="247"/>
      <c r="BB123" s="247"/>
      <c r="BC123" s="247"/>
      <c r="BD123" s="247"/>
      <c r="BE123" s="247"/>
      <c r="BF123" s="247"/>
      <c r="BG123" s="247"/>
      <c r="BH123" s="247"/>
      <c r="BI123" s="247"/>
      <c r="BJ123" s="247"/>
      <c r="BK123" s="247"/>
      <c r="BL123" s="247"/>
      <c r="BM123" s="247"/>
      <c r="BN123" s="247"/>
      <c r="BO123" s="964" t="s">
        <v>478</v>
      </c>
      <c r="BP123" s="992"/>
      <c r="BQ123" s="1022">
        <v>5783802</v>
      </c>
      <c r="BR123" s="1023"/>
      <c r="BS123" s="1023"/>
      <c r="BT123" s="1023"/>
      <c r="BU123" s="1023"/>
      <c r="BV123" s="1023">
        <v>5840282</v>
      </c>
      <c r="BW123" s="1023"/>
      <c r="BX123" s="1023"/>
      <c r="BY123" s="1023"/>
      <c r="BZ123" s="1023"/>
      <c r="CA123" s="1023">
        <v>5976131</v>
      </c>
      <c r="CB123" s="1023"/>
      <c r="CC123" s="1023"/>
      <c r="CD123" s="1023"/>
      <c r="CE123" s="1023"/>
      <c r="CF123" s="988"/>
      <c r="CG123" s="989"/>
      <c r="CH123" s="989"/>
      <c r="CI123" s="989"/>
      <c r="CJ123" s="990"/>
      <c r="CK123" s="996"/>
      <c r="CL123" s="997"/>
      <c r="CM123" s="997"/>
      <c r="CN123" s="997"/>
      <c r="CO123" s="998"/>
      <c r="CP123" s="1006"/>
      <c r="CQ123" s="1007"/>
      <c r="CR123" s="1007"/>
      <c r="CS123" s="1007"/>
      <c r="CT123" s="1007"/>
      <c r="CU123" s="1007"/>
      <c r="CV123" s="1007"/>
      <c r="CW123" s="1007"/>
      <c r="CX123" s="1007"/>
      <c r="CY123" s="1007"/>
      <c r="CZ123" s="1007"/>
      <c r="DA123" s="1007"/>
      <c r="DB123" s="1007"/>
      <c r="DC123" s="1007"/>
      <c r="DD123" s="1007"/>
      <c r="DE123" s="1007"/>
      <c r="DF123" s="1008"/>
      <c r="DG123" s="945"/>
      <c r="DH123" s="946"/>
      <c r="DI123" s="946"/>
      <c r="DJ123" s="946"/>
      <c r="DK123" s="947"/>
      <c r="DL123" s="948"/>
      <c r="DM123" s="946"/>
      <c r="DN123" s="946"/>
      <c r="DO123" s="946"/>
      <c r="DP123" s="947"/>
      <c r="DQ123" s="948"/>
      <c r="DR123" s="946"/>
      <c r="DS123" s="946"/>
      <c r="DT123" s="946"/>
      <c r="DU123" s="947"/>
      <c r="DV123" s="949"/>
      <c r="DW123" s="950"/>
      <c r="DX123" s="950"/>
      <c r="DY123" s="950"/>
      <c r="DZ123" s="951"/>
    </row>
    <row r="124" spans="1:130" s="224" customFormat="1" ht="26.25" customHeight="1" thickBot="1" x14ac:dyDescent="0.2">
      <c r="A124" s="1050"/>
      <c r="B124" s="936"/>
      <c r="C124" s="909" t="s">
        <v>464</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440</v>
      </c>
      <c r="AB124" s="946"/>
      <c r="AC124" s="946"/>
      <c r="AD124" s="946"/>
      <c r="AE124" s="947"/>
      <c r="AF124" s="948" t="s">
        <v>438</v>
      </c>
      <c r="AG124" s="946"/>
      <c r="AH124" s="946"/>
      <c r="AI124" s="946"/>
      <c r="AJ124" s="947"/>
      <c r="AK124" s="948" t="s">
        <v>448</v>
      </c>
      <c r="AL124" s="946"/>
      <c r="AM124" s="946"/>
      <c r="AN124" s="946"/>
      <c r="AO124" s="947"/>
      <c r="AP124" s="949" t="s">
        <v>440</v>
      </c>
      <c r="AQ124" s="950"/>
      <c r="AR124" s="950"/>
      <c r="AS124" s="950"/>
      <c r="AT124" s="951"/>
      <c r="AU124" s="1018" t="s">
        <v>479</v>
      </c>
      <c r="AV124" s="1019"/>
      <c r="AW124" s="1019"/>
      <c r="AX124" s="1019"/>
      <c r="AY124" s="1019"/>
      <c r="AZ124" s="1019"/>
      <c r="BA124" s="1019"/>
      <c r="BB124" s="1019"/>
      <c r="BC124" s="1019"/>
      <c r="BD124" s="1019"/>
      <c r="BE124" s="1019"/>
      <c r="BF124" s="1019"/>
      <c r="BG124" s="1019"/>
      <c r="BH124" s="1019"/>
      <c r="BI124" s="1019"/>
      <c r="BJ124" s="1019"/>
      <c r="BK124" s="1019"/>
      <c r="BL124" s="1019"/>
      <c r="BM124" s="1019"/>
      <c r="BN124" s="1019"/>
      <c r="BO124" s="1019"/>
      <c r="BP124" s="1020"/>
      <c r="BQ124" s="1021" t="s">
        <v>411</v>
      </c>
      <c r="BR124" s="1014"/>
      <c r="BS124" s="1014"/>
      <c r="BT124" s="1014"/>
      <c r="BU124" s="1014"/>
      <c r="BV124" s="1014" t="s">
        <v>394</v>
      </c>
      <c r="BW124" s="1014"/>
      <c r="BX124" s="1014"/>
      <c r="BY124" s="1014"/>
      <c r="BZ124" s="1014"/>
      <c r="CA124" s="1014" t="s">
        <v>411</v>
      </c>
      <c r="CB124" s="1014"/>
      <c r="CC124" s="1014"/>
      <c r="CD124" s="1014"/>
      <c r="CE124" s="1014"/>
      <c r="CF124" s="1015"/>
      <c r="CG124" s="1016"/>
      <c r="CH124" s="1016"/>
      <c r="CI124" s="1016"/>
      <c r="CJ124" s="1017"/>
      <c r="CK124" s="999"/>
      <c r="CL124" s="999"/>
      <c r="CM124" s="999"/>
      <c r="CN124" s="999"/>
      <c r="CO124" s="1000"/>
      <c r="CP124" s="1006" t="s">
        <v>480</v>
      </c>
      <c r="CQ124" s="1007"/>
      <c r="CR124" s="1007"/>
      <c r="CS124" s="1007"/>
      <c r="CT124" s="1007"/>
      <c r="CU124" s="1007"/>
      <c r="CV124" s="1007"/>
      <c r="CW124" s="1007"/>
      <c r="CX124" s="1007"/>
      <c r="CY124" s="1007"/>
      <c r="CZ124" s="1007"/>
      <c r="DA124" s="1007"/>
      <c r="DB124" s="1007"/>
      <c r="DC124" s="1007"/>
      <c r="DD124" s="1007"/>
      <c r="DE124" s="1007"/>
      <c r="DF124" s="1008"/>
      <c r="DG124" s="991" t="s">
        <v>437</v>
      </c>
      <c r="DH124" s="973"/>
      <c r="DI124" s="973"/>
      <c r="DJ124" s="973"/>
      <c r="DK124" s="974"/>
      <c r="DL124" s="972" t="s">
        <v>394</v>
      </c>
      <c r="DM124" s="973"/>
      <c r="DN124" s="973"/>
      <c r="DO124" s="973"/>
      <c r="DP124" s="974"/>
      <c r="DQ124" s="972" t="s">
        <v>394</v>
      </c>
      <c r="DR124" s="973"/>
      <c r="DS124" s="973"/>
      <c r="DT124" s="973"/>
      <c r="DU124" s="974"/>
      <c r="DV124" s="975" t="s">
        <v>437</v>
      </c>
      <c r="DW124" s="976"/>
      <c r="DX124" s="976"/>
      <c r="DY124" s="976"/>
      <c r="DZ124" s="977"/>
    </row>
    <row r="125" spans="1:130" s="224" customFormat="1" ht="26.25" customHeight="1" x14ac:dyDescent="0.15">
      <c r="A125" s="1050"/>
      <c r="B125" s="936"/>
      <c r="C125" s="909" t="s">
        <v>466</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437</v>
      </c>
      <c r="AB125" s="946"/>
      <c r="AC125" s="946"/>
      <c r="AD125" s="946"/>
      <c r="AE125" s="947"/>
      <c r="AF125" s="948" t="s">
        <v>394</v>
      </c>
      <c r="AG125" s="946"/>
      <c r="AH125" s="946"/>
      <c r="AI125" s="946"/>
      <c r="AJ125" s="947"/>
      <c r="AK125" s="948" t="s">
        <v>440</v>
      </c>
      <c r="AL125" s="946"/>
      <c r="AM125" s="946"/>
      <c r="AN125" s="946"/>
      <c r="AO125" s="947"/>
      <c r="AP125" s="949" t="s">
        <v>394</v>
      </c>
      <c r="AQ125" s="950"/>
      <c r="AR125" s="950"/>
      <c r="AS125" s="950"/>
      <c r="AT125" s="951"/>
      <c r="AU125" s="245"/>
      <c r="AV125" s="246"/>
      <c r="AW125" s="246"/>
      <c r="AX125" s="246"/>
      <c r="AY125" s="246"/>
      <c r="AZ125" s="246"/>
      <c r="BA125" s="246"/>
      <c r="BB125" s="246"/>
      <c r="BC125" s="246"/>
      <c r="BD125" s="246"/>
      <c r="BE125" s="246"/>
      <c r="BF125" s="246"/>
      <c r="BG125" s="246"/>
      <c r="BH125" s="246"/>
      <c r="BI125" s="246"/>
      <c r="BJ125" s="246"/>
      <c r="BK125" s="246"/>
      <c r="BL125" s="246"/>
      <c r="BM125" s="246"/>
      <c r="BN125" s="246"/>
      <c r="BO125" s="246"/>
      <c r="BP125" s="246"/>
      <c r="BQ125" s="226"/>
      <c r="BR125" s="226"/>
      <c r="BS125" s="226"/>
      <c r="BT125" s="226"/>
      <c r="BU125" s="226"/>
      <c r="BV125" s="226"/>
      <c r="BW125" s="226"/>
      <c r="BX125" s="226"/>
      <c r="BY125" s="226"/>
      <c r="BZ125" s="226"/>
      <c r="CA125" s="226"/>
      <c r="CB125" s="226"/>
      <c r="CC125" s="226"/>
      <c r="CD125" s="226"/>
      <c r="CE125" s="226"/>
      <c r="CF125" s="226"/>
      <c r="CG125" s="226"/>
      <c r="CH125" s="226"/>
      <c r="CI125" s="226"/>
      <c r="CJ125" s="248"/>
      <c r="CK125" s="1009" t="s">
        <v>481</v>
      </c>
      <c r="CL125" s="994"/>
      <c r="CM125" s="994"/>
      <c r="CN125" s="994"/>
      <c r="CO125" s="995"/>
      <c r="CP125" s="916" t="s">
        <v>482</v>
      </c>
      <c r="CQ125" s="884"/>
      <c r="CR125" s="884"/>
      <c r="CS125" s="884"/>
      <c r="CT125" s="884"/>
      <c r="CU125" s="884"/>
      <c r="CV125" s="884"/>
      <c r="CW125" s="884"/>
      <c r="CX125" s="884"/>
      <c r="CY125" s="884"/>
      <c r="CZ125" s="884"/>
      <c r="DA125" s="884"/>
      <c r="DB125" s="884"/>
      <c r="DC125" s="884"/>
      <c r="DD125" s="884"/>
      <c r="DE125" s="884"/>
      <c r="DF125" s="885"/>
      <c r="DG125" s="917" t="s">
        <v>440</v>
      </c>
      <c r="DH125" s="918"/>
      <c r="DI125" s="918"/>
      <c r="DJ125" s="918"/>
      <c r="DK125" s="918"/>
      <c r="DL125" s="918" t="s">
        <v>440</v>
      </c>
      <c r="DM125" s="918"/>
      <c r="DN125" s="918"/>
      <c r="DO125" s="918"/>
      <c r="DP125" s="918"/>
      <c r="DQ125" s="918" t="s">
        <v>440</v>
      </c>
      <c r="DR125" s="918"/>
      <c r="DS125" s="918"/>
      <c r="DT125" s="918"/>
      <c r="DU125" s="918"/>
      <c r="DV125" s="919" t="s">
        <v>440</v>
      </c>
      <c r="DW125" s="919"/>
      <c r="DX125" s="919"/>
      <c r="DY125" s="919"/>
      <c r="DZ125" s="920"/>
    </row>
    <row r="126" spans="1:130" s="224" customFormat="1" ht="26.25" customHeight="1" thickBot="1" x14ac:dyDescent="0.2">
      <c r="A126" s="1050"/>
      <c r="B126" s="936"/>
      <c r="C126" s="909" t="s">
        <v>468</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394</v>
      </c>
      <c r="AB126" s="946"/>
      <c r="AC126" s="946"/>
      <c r="AD126" s="946"/>
      <c r="AE126" s="947"/>
      <c r="AF126" s="948" t="s">
        <v>394</v>
      </c>
      <c r="AG126" s="946"/>
      <c r="AH126" s="946"/>
      <c r="AI126" s="946"/>
      <c r="AJ126" s="947"/>
      <c r="AK126" s="948" t="s">
        <v>440</v>
      </c>
      <c r="AL126" s="946"/>
      <c r="AM126" s="946"/>
      <c r="AN126" s="946"/>
      <c r="AO126" s="947"/>
      <c r="AP126" s="949" t="s">
        <v>440</v>
      </c>
      <c r="AQ126" s="950"/>
      <c r="AR126" s="950"/>
      <c r="AS126" s="950"/>
      <c r="AT126" s="951"/>
      <c r="AU126" s="226"/>
      <c r="AV126" s="226"/>
      <c r="AW126" s="226"/>
      <c r="AX126" s="226"/>
      <c r="AY126" s="226"/>
      <c r="AZ126" s="226"/>
      <c r="BA126" s="226"/>
      <c r="BB126" s="226"/>
      <c r="BC126" s="226"/>
      <c r="BD126" s="226"/>
      <c r="BE126" s="226"/>
      <c r="BF126" s="226"/>
      <c r="BG126" s="226"/>
      <c r="BH126" s="226"/>
      <c r="BI126" s="226"/>
      <c r="BJ126" s="226"/>
      <c r="BK126" s="226"/>
      <c r="BL126" s="226"/>
      <c r="BM126" s="226"/>
      <c r="BN126" s="226"/>
      <c r="BO126" s="226"/>
      <c r="BP126" s="226"/>
      <c r="BQ126" s="226"/>
      <c r="BR126" s="226"/>
      <c r="BS126" s="226"/>
      <c r="BT126" s="226"/>
      <c r="BU126" s="226"/>
      <c r="BV126" s="226"/>
      <c r="BW126" s="226"/>
      <c r="BX126" s="226"/>
      <c r="BY126" s="226"/>
      <c r="BZ126" s="226"/>
      <c r="CA126" s="226"/>
      <c r="CB126" s="226"/>
      <c r="CC126" s="226"/>
      <c r="CD126" s="249"/>
      <c r="CE126" s="249"/>
      <c r="CF126" s="249"/>
      <c r="CG126" s="226"/>
      <c r="CH126" s="226"/>
      <c r="CI126" s="226"/>
      <c r="CJ126" s="248"/>
      <c r="CK126" s="1010"/>
      <c r="CL126" s="997"/>
      <c r="CM126" s="997"/>
      <c r="CN126" s="997"/>
      <c r="CO126" s="998"/>
      <c r="CP126" s="909" t="s">
        <v>483</v>
      </c>
      <c r="CQ126" s="910"/>
      <c r="CR126" s="910"/>
      <c r="CS126" s="910"/>
      <c r="CT126" s="910"/>
      <c r="CU126" s="910"/>
      <c r="CV126" s="910"/>
      <c r="CW126" s="910"/>
      <c r="CX126" s="910"/>
      <c r="CY126" s="910"/>
      <c r="CZ126" s="910"/>
      <c r="DA126" s="910"/>
      <c r="DB126" s="910"/>
      <c r="DC126" s="910"/>
      <c r="DD126" s="910"/>
      <c r="DE126" s="910"/>
      <c r="DF126" s="911"/>
      <c r="DG126" s="912" t="s">
        <v>394</v>
      </c>
      <c r="DH126" s="913"/>
      <c r="DI126" s="913"/>
      <c r="DJ126" s="913"/>
      <c r="DK126" s="913"/>
      <c r="DL126" s="913" t="s">
        <v>440</v>
      </c>
      <c r="DM126" s="913"/>
      <c r="DN126" s="913"/>
      <c r="DO126" s="913"/>
      <c r="DP126" s="913"/>
      <c r="DQ126" s="913" t="s">
        <v>394</v>
      </c>
      <c r="DR126" s="913"/>
      <c r="DS126" s="913"/>
      <c r="DT126" s="913"/>
      <c r="DU126" s="913"/>
      <c r="DV126" s="914" t="s">
        <v>440</v>
      </c>
      <c r="DW126" s="914"/>
      <c r="DX126" s="914"/>
      <c r="DY126" s="914"/>
      <c r="DZ126" s="915"/>
    </row>
    <row r="127" spans="1:130" s="224" customFormat="1" ht="26.25" customHeight="1" x14ac:dyDescent="0.15">
      <c r="A127" s="1051"/>
      <c r="B127" s="938"/>
      <c r="C127" s="960" t="s">
        <v>484</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440</v>
      </c>
      <c r="AB127" s="946"/>
      <c r="AC127" s="946"/>
      <c r="AD127" s="946"/>
      <c r="AE127" s="947"/>
      <c r="AF127" s="948" t="s">
        <v>394</v>
      </c>
      <c r="AG127" s="946"/>
      <c r="AH127" s="946"/>
      <c r="AI127" s="946"/>
      <c r="AJ127" s="947"/>
      <c r="AK127" s="948" t="s">
        <v>440</v>
      </c>
      <c r="AL127" s="946"/>
      <c r="AM127" s="946"/>
      <c r="AN127" s="946"/>
      <c r="AO127" s="947"/>
      <c r="AP127" s="949" t="s">
        <v>440</v>
      </c>
      <c r="AQ127" s="950"/>
      <c r="AR127" s="950"/>
      <c r="AS127" s="950"/>
      <c r="AT127" s="951"/>
      <c r="AU127" s="226"/>
      <c r="AV127" s="226"/>
      <c r="AW127" s="226"/>
      <c r="AX127" s="1024" t="s">
        <v>485</v>
      </c>
      <c r="AY127" s="1025"/>
      <c r="AZ127" s="1025"/>
      <c r="BA127" s="1025"/>
      <c r="BB127" s="1025"/>
      <c r="BC127" s="1025"/>
      <c r="BD127" s="1025"/>
      <c r="BE127" s="1026"/>
      <c r="BF127" s="1027" t="s">
        <v>486</v>
      </c>
      <c r="BG127" s="1025"/>
      <c r="BH127" s="1025"/>
      <c r="BI127" s="1025"/>
      <c r="BJ127" s="1025"/>
      <c r="BK127" s="1025"/>
      <c r="BL127" s="1026"/>
      <c r="BM127" s="1027" t="s">
        <v>487</v>
      </c>
      <c r="BN127" s="1025"/>
      <c r="BO127" s="1025"/>
      <c r="BP127" s="1025"/>
      <c r="BQ127" s="1025"/>
      <c r="BR127" s="1025"/>
      <c r="BS127" s="1026"/>
      <c r="BT127" s="1027" t="s">
        <v>488</v>
      </c>
      <c r="BU127" s="1025"/>
      <c r="BV127" s="1025"/>
      <c r="BW127" s="1025"/>
      <c r="BX127" s="1025"/>
      <c r="BY127" s="1025"/>
      <c r="BZ127" s="1048"/>
      <c r="CA127" s="226"/>
      <c r="CB127" s="226"/>
      <c r="CC127" s="226"/>
      <c r="CD127" s="249"/>
      <c r="CE127" s="249"/>
      <c r="CF127" s="249"/>
      <c r="CG127" s="226"/>
      <c r="CH127" s="226"/>
      <c r="CI127" s="226"/>
      <c r="CJ127" s="248"/>
      <c r="CK127" s="1010"/>
      <c r="CL127" s="997"/>
      <c r="CM127" s="997"/>
      <c r="CN127" s="997"/>
      <c r="CO127" s="998"/>
      <c r="CP127" s="909" t="s">
        <v>489</v>
      </c>
      <c r="CQ127" s="910"/>
      <c r="CR127" s="910"/>
      <c r="CS127" s="910"/>
      <c r="CT127" s="910"/>
      <c r="CU127" s="910"/>
      <c r="CV127" s="910"/>
      <c r="CW127" s="910"/>
      <c r="CX127" s="910"/>
      <c r="CY127" s="910"/>
      <c r="CZ127" s="910"/>
      <c r="DA127" s="910"/>
      <c r="DB127" s="910"/>
      <c r="DC127" s="910"/>
      <c r="DD127" s="910"/>
      <c r="DE127" s="910"/>
      <c r="DF127" s="911"/>
      <c r="DG127" s="912" t="s">
        <v>440</v>
      </c>
      <c r="DH127" s="913"/>
      <c r="DI127" s="913"/>
      <c r="DJ127" s="913"/>
      <c r="DK127" s="913"/>
      <c r="DL127" s="913" t="s">
        <v>440</v>
      </c>
      <c r="DM127" s="913"/>
      <c r="DN127" s="913"/>
      <c r="DO127" s="913"/>
      <c r="DP127" s="913"/>
      <c r="DQ127" s="913" t="s">
        <v>440</v>
      </c>
      <c r="DR127" s="913"/>
      <c r="DS127" s="913"/>
      <c r="DT127" s="913"/>
      <c r="DU127" s="913"/>
      <c r="DV127" s="914" t="s">
        <v>440</v>
      </c>
      <c r="DW127" s="914"/>
      <c r="DX127" s="914"/>
      <c r="DY127" s="914"/>
      <c r="DZ127" s="915"/>
    </row>
    <row r="128" spans="1:130" s="224" customFormat="1" ht="26.25" customHeight="1" thickBot="1" x14ac:dyDescent="0.2">
      <c r="A128" s="1034" t="s">
        <v>490</v>
      </c>
      <c r="B128" s="1035"/>
      <c r="C128" s="1035"/>
      <c r="D128" s="1035"/>
      <c r="E128" s="1035"/>
      <c r="F128" s="1035"/>
      <c r="G128" s="1035"/>
      <c r="H128" s="1035"/>
      <c r="I128" s="1035"/>
      <c r="J128" s="1035"/>
      <c r="K128" s="1035"/>
      <c r="L128" s="1035"/>
      <c r="M128" s="1035"/>
      <c r="N128" s="1035"/>
      <c r="O128" s="1035"/>
      <c r="P128" s="1035"/>
      <c r="Q128" s="1035"/>
      <c r="R128" s="1035"/>
      <c r="S128" s="1035"/>
      <c r="T128" s="1035"/>
      <c r="U128" s="1035"/>
      <c r="V128" s="1035"/>
      <c r="W128" s="1036" t="s">
        <v>491</v>
      </c>
      <c r="X128" s="1036"/>
      <c r="Y128" s="1036"/>
      <c r="Z128" s="1037"/>
      <c r="AA128" s="1038" t="s">
        <v>440</v>
      </c>
      <c r="AB128" s="1039"/>
      <c r="AC128" s="1039"/>
      <c r="AD128" s="1039"/>
      <c r="AE128" s="1040"/>
      <c r="AF128" s="1041" t="s">
        <v>440</v>
      </c>
      <c r="AG128" s="1039"/>
      <c r="AH128" s="1039"/>
      <c r="AI128" s="1039"/>
      <c r="AJ128" s="1040"/>
      <c r="AK128" s="1041" t="s">
        <v>440</v>
      </c>
      <c r="AL128" s="1039"/>
      <c r="AM128" s="1039"/>
      <c r="AN128" s="1039"/>
      <c r="AO128" s="1040"/>
      <c r="AP128" s="1042"/>
      <c r="AQ128" s="1043"/>
      <c r="AR128" s="1043"/>
      <c r="AS128" s="1043"/>
      <c r="AT128" s="1044"/>
      <c r="AU128" s="226"/>
      <c r="AV128" s="226"/>
      <c r="AW128" s="226"/>
      <c r="AX128" s="883" t="s">
        <v>492</v>
      </c>
      <c r="AY128" s="884"/>
      <c r="AZ128" s="884"/>
      <c r="BA128" s="884"/>
      <c r="BB128" s="884"/>
      <c r="BC128" s="884"/>
      <c r="BD128" s="884"/>
      <c r="BE128" s="885"/>
      <c r="BF128" s="1045" t="s">
        <v>394</v>
      </c>
      <c r="BG128" s="1046"/>
      <c r="BH128" s="1046"/>
      <c r="BI128" s="1046"/>
      <c r="BJ128" s="1046"/>
      <c r="BK128" s="1046"/>
      <c r="BL128" s="1047"/>
      <c r="BM128" s="1045">
        <v>15</v>
      </c>
      <c r="BN128" s="1046"/>
      <c r="BO128" s="1046"/>
      <c r="BP128" s="1046"/>
      <c r="BQ128" s="1046"/>
      <c r="BR128" s="1046"/>
      <c r="BS128" s="1047"/>
      <c r="BT128" s="1045">
        <v>20</v>
      </c>
      <c r="BU128" s="1046"/>
      <c r="BV128" s="1046"/>
      <c r="BW128" s="1046"/>
      <c r="BX128" s="1046"/>
      <c r="BY128" s="1046"/>
      <c r="BZ128" s="1063"/>
      <c r="CA128" s="249"/>
      <c r="CB128" s="249"/>
      <c r="CC128" s="249"/>
      <c r="CD128" s="249"/>
      <c r="CE128" s="249"/>
      <c r="CF128" s="249"/>
      <c r="CG128" s="226"/>
      <c r="CH128" s="226"/>
      <c r="CI128" s="226"/>
      <c r="CJ128" s="248"/>
      <c r="CK128" s="1011"/>
      <c r="CL128" s="1012"/>
      <c r="CM128" s="1012"/>
      <c r="CN128" s="1012"/>
      <c r="CO128" s="1013"/>
      <c r="CP128" s="1028" t="s">
        <v>493</v>
      </c>
      <c r="CQ128" s="727"/>
      <c r="CR128" s="727"/>
      <c r="CS128" s="727"/>
      <c r="CT128" s="727"/>
      <c r="CU128" s="727"/>
      <c r="CV128" s="727"/>
      <c r="CW128" s="727"/>
      <c r="CX128" s="727"/>
      <c r="CY128" s="727"/>
      <c r="CZ128" s="727"/>
      <c r="DA128" s="727"/>
      <c r="DB128" s="727"/>
      <c r="DC128" s="727"/>
      <c r="DD128" s="727"/>
      <c r="DE128" s="727"/>
      <c r="DF128" s="1029"/>
      <c r="DG128" s="1030" t="s">
        <v>394</v>
      </c>
      <c r="DH128" s="1031"/>
      <c r="DI128" s="1031"/>
      <c r="DJ128" s="1031"/>
      <c r="DK128" s="1031"/>
      <c r="DL128" s="1031" t="s">
        <v>494</v>
      </c>
      <c r="DM128" s="1031"/>
      <c r="DN128" s="1031"/>
      <c r="DO128" s="1031"/>
      <c r="DP128" s="1031"/>
      <c r="DQ128" s="1031" t="s">
        <v>448</v>
      </c>
      <c r="DR128" s="1031"/>
      <c r="DS128" s="1031"/>
      <c r="DT128" s="1031"/>
      <c r="DU128" s="1031"/>
      <c r="DV128" s="1032" t="s">
        <v>411</v>
      </c>
      <c r="DW128" s="1032"/>
      <c r="DX128" s="1032"/>
      <c r="DY128" s="1032"/>
      <c r="DZ128" s="1033"/>
    </row>
    <row r="129" spans="1:131" s="224" customFormat="1" ht="26.25" customHeight="1" x14ac:dyDescent="0.15">
      <c r="A129" s="921" t="s">
        <v>109</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495</v>
      </c>
      <c r="X129" s="1058"/>
      <c r="Y129" s="1058"/>
      <c r="Z129" s="1059"/>
      <c r="AA129" s="945">
        <v>1184018</v>
      </c>
      <c r="AB129" s="946"/>
      <c r="AC129" s="946"/>
      <c r="AD129" s="946"/>
      <c r="AE129" s="947"/>
      <c r="AF129" s="948">
        <v>1296268</v>
      </c>
      <c r="AG129" s="946"/>
      <c r="AH129" s="946"/>
      <c r="AI129" s="946"/>
      <c r="AJ129" s="947"/>
      <c r="AK129" s="948">
        <v>1330319</v>
      </c>
      <c r="AL129" s="946"/>
      <c r="AM129" s="946"/>
      <c r="AN129" s="946"/>
      <c r="AO129" s="947"/>
      <c r="AP129" s="1060"/>
      <c r="AQ129" s="1061"/>
      <c r="AR129" s="1061"/>
      <c r="AS129" s="1061"/>
      <c r="AT129" s="1062"/>
      <c r="AU129" s="227"/>
      <c r="AV129" s="227"/>
      <c r="AW129" s="227"/>
      <c r="AX129" s="1052" t="s">
        <v>496</v>
      </c>
      <c r="AY129" s="910"/>
      <c r="AZ129" s="910"/>
      <c r="BA129" s="910"/>
      <c r="BB129" s="910"/>
      <c r="BC129" s="910"/>
      <c r="BD129" s="910"/>
      <c r="BE129" s="911"/>
      <c r="BF129" s="1053" t="s">
        <v>497</v>
      </c>
      <c r="BG129" s="1054"/>
      <c r="BH129" s="1054"/>
      <c r="BI129" s="1054"/>
      <c r="BJ129" s="1054"/>
      <c r="BK129" s="1054"/>
      <c r="BL129" s="1055"/>
      <c r="BM129" s="1053">
        <v>20</v>
      </c>
      <c r="BN129" s="1054"/>
      <c r="BO129" s="1054"/>
      <c r="BP129" s="1054"/>
      <c r="BQ129" s="1054"/>
      <c r="BR129" s="1054"/>
      <c r="BS129" s="1055"/>
      <c r="BT129" s="1053">
        <v>30</v>
      </c>
      <c r="BU129" s="1054"/>
      <c r="BV129" s="1054"/>
      <c r="BW129" s="1054"/>
      <c r="BX129" s="1054"/>
      <c r="BY129" s="1054"/>
      <c r="BZ129" s="1056"/>
      <c r="CA129" s="250"/>
      <c r="CB129" s="250"/>
      <c r="CC129" s="250"/>
      <c r="CD129" s="250"/>
      <c r="CE129" s="250"/>
      <c r="CF129" s="250"/>
      <c r="CG129" s="250"/>
      <c r="CH129" s="250"/>
      <c r="CI129" s="250"/>
      <c r="CJ129" s="250"/>
      <c r="CK129" s="250"/>
      <c r="CL129" s="250"/>
      <c r="CM129" s="250"/>
      <c r="CN129" s="250"/>
      <c r="CO129" s="250"/>
      <c r="CP129" s="250"/>
      <c r="CQ129" s="250"/>
      <c r="CR129" s="250"/>
      <c r="CS129" s="250"/>
      <c r="CT129" s="250"/>
      <c r="CU129" s="250"/>
      <c r="CV129" s="250"/>
      <c r="CW129" s="250"/>
      <c r="CX129" s="250"/>
      <c r="CY129" s="250"/>
      <c r="CZ129" s="250"/>
      <c r="DA129" s="250"/>
      <c r="DB129" s="250"/>
      <c r="DC129" s="250"/>
      <c r="DD129" s="250"/>
      <c r="DE129" s="250"/>
      <c r="DF129" s="250"/>
      <c r="DG129" s="250"/>
      <c r="DH129" s="250"/>
      <c r="DI129" s="250"/>
      <c r="DJ129" s="250"/>
      <c r="DK129" s="250"/>
      <c r="DL129" s="250"/>
      <c r="DM129" s="250"/>
      <c r="DN129" s="250"/>
      <c r="DO129" s="250"/>
      <c r="DP129" s="227"/>
      <c r="DQ129" s="227"/>
      <c r="DR129" s="227"/>
      <c r="DS129" s="227"/>
      <c r="DT129" s="227"/>
      <c r="DU129" s="227"/>
      <c r="DV129" s="227"/>
      <c r="DW129" s="227"/>
      <c r="DX129" s="227"/>
      <c r="DY129" s="227"/>
      <c r="DZ129" s="227"/>
    </row>
    <row r="130" spans="1:131" s="224" customFormat="1" ht="26.25" customHeight="1" x14ac:dyDescent="0.15">
      <c r="A130" s="921" t="s">
        <v>498</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499</v>
      </c>
      <c r="X130" s="1058"/>
      <c r="Y130" s="1058"/>
      <c r="Z130" s="1059"/>
      <c r="AA130" s="945">
        <v>204717</v>
      </c>
      <c r="AB130" s="946"/>
      <c r="AC130" s="946"/>
      <c r="AD130" s="946"/>
      <c r="AE130" s="947"/>
      <c r="AF130" s="948">
        <v>207141</v>
      </c>
      <c r="AG130" s="946"/>
      <c r="AH130" s="946"/>
      <c r="AI130" s="946"/>
      <c r="AJ130" s="947"/>
      <c r="AK130" s="948">
        <v>275807</v>
      </c>
      <c r="AL130" s="946"/>
      <c r="AM130" s="946"/>
      <c r="AN130" s="946"/>
      <c r="AO130" s="947"/>
      <c r="AP130" s="1060"/>
      <c r="AQ130" s="1061"/>
      <c r="AR130" s="1061"/>
      <c r="AS130" s="1061"/>
      <c r="AT130" s="1062"/>
      <c r="AU130" s="227"/>
      <c r="AV130" s="227"/>
      <c r="AW130" s="227"/>
      <c r="AX130" s="1052" t="s">
        <v>500</v>
      </c>
      <c r="AY130" s="910"/>
      <c r="AZ130" s="910"/>
      <c r="BA130" s="910"/>
      <c r="BB130" s="910"/>
      <c r="BC130" s="910"/>
      <c r="BD130" s="910"/>
      <c r="BE130" s="911"/>
      <c r="BF130" s="1088">
        <v>-2.9</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50"/>
      <c r="CB130" s="250"/>
      <c r="CC130" s="250"/>
      <c r="CD130" s="250"/>
      <c r="CE130" s="250"/>
      <c r="CF130" s="250"/>
      <c r="CG130" s="250"/>
      <c r="CH130" s="250"/>
      <c r="CI130" s="250"/>
      <c r="CJ130" s="250"/>
      <c r="CK130" s="250"/>
      <c r="CL130" s="250"/>
      <c r="CM130" s="250"/>
      <c r="CN130" s="250"/>
      <c r="CO130" s="250"/>
      <c r="CP130" s="250"/>
      <c r="CQ130" s="250"/>
      <c r="CR130" s="250"/>
      <c r="CS130" s="250"/>
      <c r="CT130" s="250"/>
      <c r="CU130" s="250"/>
      <c r="CV130" s="250"/>
      <c r="CW130" s="250"/>
      <c r="CX130" s="250"/>
      <c r="CY130" s="250"/>
      <c r="CZ130" s="250"/>
      <c r="DA130" s="250"/>
      <c r="DB130" s="250"/>
      <c r="DC130" s="250"/>
      <c r="DD130" s="250"/>
      <c r="DE130" s="250"/>
      <c r="DF130" s="250"/>
      <c r="DG130" s="250"/>
      <c r="DH130" s="250"/>
      <c r="DI130" s="250"/>
      <c r="DJ130" s="250"/>
      <c r="DK130" s="250"/>
      <c r="DL130" s="250"/>
      <c r="DM130" s="250"/>
      <c r="DN130" s="250"/>
      <c r="DO130" s="250"/>
      <c r="DP130" s="227"/>
      <c r="DQ130" s="227"/>
      <c r="DR130" s="227"/>
      <c r="DS130" s="227"/>
      <c r="DT130" s="227"/>
      <c r="DU130" s="227"/>
      <c r="DV130" s="227"/>
      <c r="DW130" s="227"/>
      <c r="DX130" s="227"/>
      <c r="DY130" s="227"/>
      <c r="DZ130" s="227"/>
    </row>
    <row r="131" spans="1:131" s="224" customFormat="1" ht="26.25" customHeight="1" thickBot="1" x14ac:dyDescent="0.2">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501</v>
      </c>
      <c r="X131" s="1095"/>
      <c r="Y131" s="1095"/>
      <c r="Z131" s="1096"/>
      <c r="AA131" s="991">
        <v>979301</v>
      </c>
      <c r="AB131" s="973"/>
      <c r="AC131" s="973"/>
      <c r="AD131" s="973"/>
      <c r="AE131" s="974"/>
      <c r="AF131" s="972">
        <v>1089127</v>
      </c>
      <c r="AG131" s="973"/>
      <c r="AH131" s="973"/>
      <c r="AI131" s="973"/>
      <c r="AJ131" s="974"/>
      <c r="AK131" s="972">
        <v>1054512</v>
      </c>
      <c r="AL131" s="973"/>
      <c r="AM131" s="973"/>
      <c r="AN131" s="973"/>
      <c r="AO131" s="974"/>
      <c r="AP131" s="1097"/>
      <c r="AQ131" s="1098"/>
      <c r="AR131" s="1098"/>
      <c r="AS131" s="1098"/>
      <c r="AT131" s="1099"/>
      <c r="AU131" s="227"/>
      <c r="AV131" s="227"/>
      <c r="AW131" s="227"/>
      <c r="AX131" s="1070" t="s">
        <v>502</v>
      </c>
      <c r="AY131" s="727"/>
      <c r="AZ131" s="727"/>
      <c r="BA131" s="727"/>
      <c r="BB131" s="727"/>
      <c r="BC131" s="727"/>
      <c r="BD131" s="727"/>
      <c r="BE131" s="1029"/>
      <c r="BF131" s="1071" t="s">
        <v>497</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50"/>
      <c r="CB131" s="250"/>
      <c r="CC131" s="250"/>
      <c r="CD131" s="250"/>
      <c r="CE131" s="250"/>
      <c r="CF131" s="250"/>
      <c r="CG131" s="250"/>
      <c r="CH131" s="250"/>
      <c r="CI131" s="250"/>
      <c r="CJ131" s="250"/>
      <c r="CK131" s="250"/>
      <c r="CL131" s="250"/>
      <c r="CM131" s="250"/>
      <c r="CN131" s="250"/>
      <c r="CO131" s="250"/>
      <c r="CP131" s="250"/>
      <c r="CQ131" s="250"/>
      <c r="CR131" s="250"/>
      <c r="CS131" s="250"/>
      <c r="CT131" s="250"/>
      <c r="CU131" s="250"/>
      <c r="CV131" s="250"/>
      <c r="CW131" s="250"/>
      <c r="CX131" s="250"/>
      <c r="CY131" s="250"/>
      <c r="CZ131" s="250"/>
      <c r="DA131" s="250"/>
      <c r="DB131" s="250"/>
      <c r="DC131" s="250"/>
      <c r="DD131" s="250"/>
      <c r="DE131" s="250"/>
      <c r="DF131" s="250"/>
      <c r="DG131" s="250"/>
      <c r="DH131" s="250"/>
      <c r="DI131" s="250"/>
      <c r="DJ131" s="250"/>
      <c r="DK131" s="250"/>
      <c r="DL131" s="250"/>
      <c r="DM131" s="250"/>
      <c r="DN131" s="250"/>
      <c r="DO131" s="250"/>
      <c r="DP131" s="227"/>
      <c r="DQ131" s="227"/>
      <c r="DR131" s="227"/>
      <c r="DS131" s="227"/>
      <c r="DT131" s="227"/>
      <c r="DU131" s="227"/>
      <c r="DV131" s="227"/>
      <c r="DW131" s="227"/>
      <c r="DX131" s="227"/>
      <c r="DY131" s="227"/>
      <c r="DZ131" s="227"/>
    </row>
    <row r="132" spans="1:131" s="224" customFormat="1" ht="26.25" customHeight="1" x14ac:dyDescent="0.15">
      <c r="A132" s="1077" t="s">
        <v>503</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504</v>
      </c>
      <c r="W132" s="1081"/>
      <c r="X132" s="1081"/>
      <c r="Y132" s="1081"/>
      <c r="Z132" s="1082"/>
      <c r="AA132" s="1083">
        <v>-4.2046316700000004</v>
      </c>
      <c r="AB132" s="1084"/>
      <c r="AC132" s="1084"/>
      <c r="AD132" s="1084"/>
      <c r="AE132" s="1085"/>
      <c r="AF132" s="1086">
        <v>-3.8136966600000002</v>
      </c>
      <c r="AG132" s="1084"/>
      <c r="AH132" s="1084"/>
      <c r="AI132" s="1084"/>
      <c r="AJ132" s="1085"/>
      <c r="AK132" s="1086">
        <v>-0.79031817999999998</v>
      </c>
      <c r="AL132" s="1084"/>
      <c r="AM132" s="1084"/>
      <c r="AN132" s="1084"/>
      <c r="AO132" s="1085"/>
      <c r="AP132" s="988"/>
      <c r="AQ132" s="989"/>
      <c r="AR132" s="989"/>
      <c r="AS132" s="989"/>
      <c r="AT132" s="1087"/>
      <c r="AU132" s="251"/>
      <c r="AV132" s="227"/>
      <c r="AW132" s="227"/>
      <c r="AX132" s="227"/>
      <c r="AY132" s="227"/>
      <c r="AZ132" s="227"/>
      <c r="BA132" s="227"/>
      <c r="BB132" s="227"/>
      <c r="BC132" s="227"/>
      <c r="BD132" s="227"/>
      <c r="BE132" s="227"/>
      <c r="BF132" s="227"/>
      <c r="BG132" s="227"/>
      <c r="BH132" s="227"/>
      <c r="BI132" s="227"/>
      <c r="BJ132" s="227"/>
      <c r="BK132" s="227"/>
      <c r="BL132" s="227"/>
      <c r="BM132" s="227"/>
      <c r="BN132" s="227"/>
      <c r="BO132" s="227"/>
      <c r="BP132" s="227"/>
      <c r="BQ132" s="227"/>
      <c r="BR132" s="227"/>
      <c r="BS132" s="229"/>
      <c r="BT132" s="227"/>
      <c r="BU132" s="227"/>
      <c r="BV132" s="227"/>
      <c r="BW132" s="227"/>
      <c r="BX132" s="227"/>
      <c r="BY132" s="227"/>
      <c r="BZ132" s="227"/>
      <c r="CA132" s="250"/>
      <c r="CB132" s="250"/>
      <c r="CC132" s="250"/>
      <c r="CD132" s="250"/>
      <c r="CE132" s="250"/>
      <c r="CF132" s="250"/>
      <c r="CG132" s="250"/>
      <c r="CH132" s="250"/>
      <c r="CI132" s="250"/>
      <c r="CJ132" s="250"/>
      <c r="CK132" s="250"/>
      <c r="CL132" s="250"/>
      <c r="CM132" s="250"/>
      <c r="CN132" s="250"/>
      <c r="CO132" s="250"/>
      <c r="CP132" s="250"/>
      <c r="CQ132" s="250"/>
      <c r="CR132" s="250"/>
      <c r="CS132" s="250"/>
      <c r="CT132" s="250"/>
      <c r="CU132" s="250"/>
      <c r="CV132" s="250"/>
      <c r="CW132" s="250"/>
      <c r="CX132" s="250"/>
      <c r="CY132" s="250"/>
      <c r="CZ132" s="250"/>
      <c r="DA132" s="250"/>
      <c r="DB132" s="250"/>
      <c r="DC132" s="250"/>
      <c r="DD132" s="250"/>
      <c r="DE132" s="250"/>
      <c r="DF132" s="250"/>
      <c r="DG132" s="250"/>
      <c r="DH132" s="250"/>
      <c r="DI132" s="250"/>
      <c r="DJ132" s="250"/>
      <c r="DK132" s="250"/>
      <c r="DL132" s="250"/>
      <c r="DM132" s="250"/>
      <c r="DN132" s="250"/>
      <c r="DO132" s="250"/>
      <c r="DP132" s="227"/>
      <c r="DQ132" s="227"/>
      <c r="DR132" s="227"/>
      <c r="DS132" s="227"/>
      <c r="DT132" s="227"/>
      <c r="DU132" s="227"/>
      <c r="DV132" s="227"/>
      <c r="DW132" s="227"/>
      <c r="DX132" s="227"/>
      <c r="DY132" s="227"/>
      <c r="DZ132" s="227"/>
    </row>
    <row r="133" spans="1:131" s="224" customFormat="1" ht="26.25" customHeight="1" thickBot="1" x14ac:dyDescent="0.2">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505</v>
      </c>
      <c r="W133" s="1064"/>
      <c r="X133" s="1064"/>
      <c r="Y133" s="1064"/>
      <c r="Z133" s="1065"/>
      <c r="AA133" s="1066">
        <v>-4.7</v>
      </c>
      <c r="AB133" s="1067"/>
      <c r="AC133" s="1067"/>
      <c r="AD133" s="1067"/>
      <c r="AE133" s="1068"/>
      <c r="AF133" s="1066">
        <v>-4.2</v>
      </c>
      <c r="AG133" s="1067"/>
      <c r="AH133" s="1067"/>
      <c r="AI133" s="1067"/>
      <c r="AJ133" s="1068"/>
      <c r="AK133" s="1066">
        <v>-2.9</v>
      </c>
      <c r="AL133" s="1067"/>
      <c r="AM133" s="1067"/>
      <c r="AN133" s="1067"/>
      <c r="AO133" s="1068"/>
      <c r="AP133" s="1015"/>
      <c r="AQ133" s="1016"/>
      <c r="AR133" s="1016"/>
      <c r="AS133" s="1016"/>
      <c r="AT133" s="1069"/>
      <c r="AU133" s="227"/>
      <c r="AV133" s="227"/>
      <c r="AW133" s="227"/>
      <c r="AX133" s="227"/>
      <c r="AY133" s="227"/>
      <c r="AZ133" s="227"/>
      <c r="BA133" s="227"/>
      <c r="BB133" s="227"/>
      <c r="BC133" s="227"/>
      <c r="BD133" s="227"/>
      <c r="BE133" s="227"/>
      <c r="BF133" s="227"/>
      <c r="BG133" s="227"/>
      <c r="BH133" s="227"/>
      <c r="BI133" s="227"/>
      <c r="BJ133" s="227"/>
      <c r="BK133" s="227"/>
      <c r="BL133" s="227"/>
      <c r="BM133" s="227"/>
      <c r="BN133" s="250"/>
      <c r="BO133" s="250"/>
      <c r="BP133" s="250"/>
      <c r="BQ133" s="250"/>
      <c r="BR133" s="250"/>
      <c r="BS133" s="250"/>
      <c r="BT133" s="250"/>
      <c r="BU133" s="250"/>
      <c r="BV133" s="250"/>
      <c r="BW133" s="250"/>
      <c r="BX133" s="250"/>
      <c r="BY133" s="250"/>
      <c r="BZ133" s="250"/>
      <c r="CA133" s="250"/>
      <c r="CB133" s="250"/>
      <c r="CC133" s="250"/>
      <c r="CD133" s="250"/>
      <c r="CE133" s="250"/>
      <c r="CF133" s="250"/>
      <c r="CG133" s="250"/>
      <c r="CH133" s="250"/>
      <c r="CI133" s="250"/>
      <c r="CJ133" s="250"/>
      <c r="CK133" s="250"/>
      <c r="CL133" s="250"/>
      <c r="CM133" s="250"/>
      <c r="CN133" s="250"/>
      <c r="CO133" s="250"/>
      <c r="CP133" s="250"/>
      <c r="CQ133" s="250"/>
      <c r="CR133" s="250"/>
      <c r="CS133" s="250"/>
      <c r="CT133" s="250"/>
      <c r="CU133" s="250"/>
      <c r="CV133" s="250"/>
      <c r="CW133" s="250"/>
      <c r="CX133" s="250"/>
      <c r="CY133" s="250"/>
      <c r="CZ133" s="250"/>
      <c r="DA133" s="250"/>
      <c r="DB133" s="250"/>
      <c r="DC133" s="250"/>
      <c r="DD133" s="250"/>
      <c r="DE133" s="250"/>
      <c r="DF133" s="250"/>
      <c r="DG133" s="250"/>
      <c r="DH133" s="250"/>
      <c r="DI133" s="250"/>
      <c r="DJ133" s="250"/>
      <c r="DK133" s="250"/>
      <c r="DL133" s="250"/>
      <c r="DM133" s="250"/>
      <c r="DN133" s="250"/>
      <c r="DO133" s="250"/>
      <c r="DP133" s="227"/>
      <c r="DQ133" s="227"/>
      <c r="DR133" s="227"/>
      <c r="DS133" s="227"/>
      <c r="DT133" s="227"/>
      <c r="DU133" s="227"/>
      <c r="DV133" s="227"/>
      <c r="DW133" s="227"/>
      <c r="DX133" s="227"/>
      <c r="DY133" s="227"/>
      <c r="DZ133" s="227"/>
    </row>
    <row r="134" spans="1:131" ht="11.25" customHeight="1" x14ac:dyDescent="0.15">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c r="AI134" s="252"/>
      <c r="AJ134" s="252"/>
      <c r="AK134" s="252"/>
      <c r="AL134" s="252"/>
      <c r="AM134" s="252"/>
      <c r="AN134" s="252"/>
      <c r="AO134" s="252"/>
      <c r="AP134" s="252"/>
      <c r="AQ134" s="252"/>
      <c r="AR134" s="252"/>
      <c r="AS134" s="252"/>
      <c r="AT134" s="252"/>
      <c r="AU134" s="227"/>
      <c r="AV134" s="227"/>
      <c r="AW134" s="227"/>
      <c r="AX134" s="227"/>
      <c r="AY134" s="227"/>
      <c r="AZ134" s="227"/>
      <c r="BA134" s="227"/>
      <c r="BB134" s="227"/>
      <c r="BC134" s="227"/>
      <c r="BD134" s="227"/>
      <c r="BE134" s="227"/>
      <c r="BF134" s="227"/>
      <c r="BG134" s="227"/>
      <c r="BH134" s="227"/>
      <c r="BI134" s="227"/>
      <c r="BJ134" s="227"/>
      <c r="BK134" s="227"/>
      <c r="BL134" s="227"/>
      <c r="BM134" s="227"/>
      <c r="BN134" s="250"/>
      <c r="BO134" s="250"/>
      <c r="BP134" s="250"/>
      <c r="BQ134" s="250"/>
      <c r="BR134" s="250"/>
      <c r="BS134" s="250"/>
      <c r="BT134" s="250"/>
      <c r="BU134" s="250"/>
      <c r="BV134" s="250"/>
      <c r="BW134" s="250"/>
      <c r="BX134" s="250"/>
      <c r="BY134" s="250"/>
      <c r="BZ134" s="250"/>
      <c r="CA134" s="250"/>
      <c r="CB134" s="250"/>
      <c r="CC134" s="250"/>
      <c r="CD134" s="250"/>
      <c r="CE134" s="250"/>
      <c r="CF134" s="250"/>
      <c r="CG134" s="250"/>
      <c r="CH134" s="250"/>
      <c r="CI134" s="250"/>
      <c r="CJ134" s="250"/>
      <c r="CK134" s="250"/>
      <c r="CL134" s="250"/>
      <c r="CM134" s="250"/>
      <c r="CN134" s="250"/>
      <c r="CO134" s="250"/>
      <c r="CP134" s="250"/>
      <c r="CQ134" s="250"/>
      <c r="CR134" s="250"/>
      <c r="CS134" s="250"/>
      <c r="CT134" s="250"/>
      <c r="CU134" s="250"/>
      <c r="CV134" s="250"/>
      <c r="CW134" s="250"/>
      <c r="CX134" s="250"/>
      <c r="CY134" s="250"/>
      <c r="CZ134" s="250"/>
      <c r="DA134" s="250"/>
      <c r="DB134" s="250"/>
      <c r="DC134" s="250"/>
      <c r="DD134" s="250"/>
      <c r="DE134" s="250"/>
      <c r="DF134" s="250"/>
      <c r="DG134" s="250"/>
      <c r="DH134" s="250"/>
      <c r="DI134" s="250"/>
      <c r="DJ134" s="250"/>
      <c r="DK134" s="250"/>
      <c r="DL134" s="250"/>
      <c r="DM134" s="250"/>
      <c r="DN134" s="250"/>
      <c r="DO134" s="250"/>
      <c r="DP134" s="227"/>
      <c r="DQ134" s="227"/>
      <c r="DR134" s="227"/>
      <c r="DS134" s="227"/>
      <c r="DT134" s="227"/>
      <c r="DU134" s="227"/>
      <c r="DV134" s="227"/>
      <c r="DW134" s="227"/>
      <c r="DX134" s="227"/>
      <c r="DY134" s="227"/>
      <c r="DZ134" s="227"/>
      <c r="EA134" s="224"/>
    </row>
    <row r="135" spans="1:131" ht="14.25" hidden="1" x14ac:dyDescent="0.15">
      <c r="AU135" s="252"/>
      <c r="AV135" s="252"/>
      <c r="AW135" s="252"/>
      <c r="AX135" s="252"/>
      <c r="AY135" s="252"/>
      <c r="AZ135" s="252"/>
      <c r="BA135" s="252"/>
      <c r="BB135" s="252"/>
      <c r="BC135" s="252"/>
      <c r="BD135" s="252"/>
      <c r="BE135" s="252"/>
      <c r="BF135" s="252"/>
      <c r="BG135" s="252"/>
      <c r="BH135" s="252"/>
      <c r="BI135" s="252"/>
      <c r="BJ135" s="252"/>
      <c r="BK135" s="252"/>
      <c r="BL135" s="252"/>
      <c r="BM135" s="252"/>
      <c r="BN135" s="252"/>
      <c r="BO135" s="252"/>
      <c r="BP135" s="252"/>
      <c r="BQ135" s="252"/>
      <c r="BR135" s="252"/>
      <c r="BS135" s="252"/>
      <c r="BT135" s="252"/>
      <c r="BU135" s="252"/>
      <c r="BV135" s="252"/>
      <c r="BW135" s="252"/>
      <c r="BX135" s="252"/>
      <c r="BY135" s="252"/>
      <c r="BZ135" s="252"/>
      <c r="CA135" s="252"/>
      <c r="CB135" s="252"/>
      <c r="CC135" s="252"/>
      <c r="CD135" s="252"/>
      <c r="CE135" s="252"/>
      <c r="CF135" s="252"/>
      <c r="CG135" s="252"/>
      <c r="CH135" s="252"/>
      <c r="CI135" s="252"/>
      <c r="CJ135" s="252"/>
      <c r="CK135" s="252"/>
      <c r="CL135" s="252"/>
      <c r="CM135" s="252"/>
      <c r="CN135" s="252"/>
      <c r="CO135" s="252"/>
      <c r="CP135" s="252"/>
      <c r="CQ135" s="252"/>
      <c r="CR135" s="252"/>
      <c r="CS135" s="252"/>
      <c r="CT135" s="252"/>
      <c r="CU135" s="252"/>
      <c r="CV135" s="252"/>
      <c r="CW135" s="252"/>
      <c r="CX135" s="252"/>
      <c r="CY135" s="252"/>
      <c r="CZ135" s="252"/>
      <c r="DA135" s="252"/>
      <c r="DB135" s="252"/>
      <c r="DC135" s="252"/>
      <c r="DD135" s="252"/>
      <c r="DE135" s="252"/>
      <c r="DF135" s="252"/>
      <c r="DG135" s="252"/>
      <c r="DH135" s="252"/>
      <c r="DI135" s="252"/>
      <c r="DJ135" s="252"/>
      <c r="DK135" s="252"/>
      <c r="DL135" s="252"/>
      <c r="DM135" s="252"/>
      <c r="DN135" s="252"/>
      <c r="DO135" s="252"/>
      <c r="DP135" s="252"/>
      <c r="DQ135" s="252"/>
      <c r="DR135" s="252"/>
      <c r="DS135" s="252"/>
      <c r="DT135" s="252"/>
      <c r="DU135" s="252"/>
      <c r="DV135" s="252"/>
      <c r="DW135" s="252"/>
      <c r="DX135" s="252"/>
      <c r="DY135" s="252"/>
      <c r="DZ135" s="252"/>
    </row>
  </sheetData>
  <sheetProtection algorithmName="SHA-512" hashValue="Fl/OpuyBfqECfrkXd/STznAQ7E4VJNyNoUINC4p59qIJ26QJAo5k+T7vwZZRxnpvpLMU5N2NugE6i7SS0wo8rw==" saltValue="vOexVFKbxh8g/RMeBiutbQ=="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2:BI2"/>
    <mergeCell ref="DJ2:DO2"/>
    <mergeCell ref="DQ2:DZ2"/>
    <mergeCell ref="A4:AY4"/>
    <mergeCell ref="BQ4:DZ4"/>
    <mergeCell ref="A5:P6"/>
    <mergeCell ref="Q5:U6"/>
    <mergeCell ref="V5:Z6"/>
    <mergeCell ref="AA5:AE6"/>
    <mergeCell ref="AF5:AJ6"/>
    <mergeCell ref="DL7:DP7"/>
    <mergeCell ref="DQ7:DU7"/>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70" zoomScaleNormal="85" zoomScaleSheetLayoutView="70" workbookViewId="0"/>
  </sheetViews>
  <sheetFormatPr defaultColWidth="0" defaultRowHeight="13.5" customHeight="1" zeroHeight="1" x14ac:dyDescent="0.15"/>
  <cols>
    <col min="1" max="120" width="2.75" style="254" customWidth="1"/>
    <col min="121" max="121" width="0" style="253" hidden="1" customWidth="1"/>
    <col min="122" max="16384" width="9" style="253" hidden="1"/>
  </cols>
  <sheetData>
    <row r="1" spans="1:120"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53"/>
    </row>
    <row r="17" spans="119:120" x14ac:dyDescent="0.15">
      <c r="DP17" s="253"/>
    </row>
    <row r="18" spans="119:120" x14ac:dyDescent="0.15"/>
    <row r="19" spans="119:120" x14ac:dyDescent="0.15"/>
    <row r="20" spans="119:120" x14ac:dyDescent="0.15">
      <c r="DO20" s="253"/>
      <c r="DP20" s="253"/>
    </row>
    <row r="21" spans="119:120" x14ac:dyDescent="0.15">
      <c r="DP21" s="253"/>
    </row>
    <row r="22" spans="119:120" x14ac:dyDescent="0.15"/>
    <row r="23" spans="119:120" x14ac:dyDescent="0.15">
      <c r="DO23" s="253"/>
      <c r="DP23" s="253"/>
    </row>
    <row r="24" spans="119:120" x14ac:dyDescent="0.15">
      <c r="DP24" s="253"/>
    </row>
    <row r="25" spans="119:120" x14ac:dyDescent="0.15">
      <c r="DP25" s="253"/>
    </row>
    <row r="26" spans="119:120" x14ac:dyDescent="0.15">
      <c r="DO26" s="253"/>
      <c r="DP26" s="253"/>
    </row>
    <row r="27" spans="119:120" x14ac:dyDescent="0.15"/>
    <row r="28" spans="119:120" x14ac:dyDescent="0.15">
      <c r="DO28" s="253"/>
      <c r="DP28" s="253"/>
    </row>
    <row r="29" spans="119:120" x14ac:dyDescent="0.15">
      <c r="DP29" s="253"/>
    </row>
    <row r="30" spans="119:120" x14ac:dyDescent="0.15"/>
    <row r="31" spans="119:120" x14ac:dyDescent="0.15">
      <c r="DO31" s="253"/>
      <c r="DP31" s="253"/>
    </row>
    <row r="32" spans="119:120" x14ac:dyDescent="0.15"/>
    <row r="33" spans="98:120" x14ac:dyDescent="0.15">
      <c r="DO33" s="253"/>
      <c r="DP33" s="253"/>
    </row>
    <row r="34" spans="98:120" x14ac:dyDescent="0.15">
      <c r="DM34" s="253"/>
    </row>
    <row r="35" spans="98:120" x14ac:dyDescent="0.15">
      <c r="CT35" s="253"/>
      <c r="CU35" s="253"/>
      <c r="CV35" s="253"/>
      <c r="CY35" s="253"/>
      <c r="CZ35" s="253"/>
      <c r="DA35" s="253"/>
      <c r="DD35" s="253"/>
      <c r="DE35" s="253"/>
      <c r="DF35" s="253"/>
      <c r="DI35" s="253"/>
      <c r="DJ35" s="253"/>
      <c r="DK35" s="253"/>
      <c r="DM35" s="253"/>
      <c r="DN35" s="253"/>
      <c r="DO35" s="253"/>
      <c r="DP35" s="253"/>
    </row>
    <row r="36" spans="98:120" x14ac:dyDescent="0.15"/>
    <row r="37" spans="98:120" x14ac:dyDescent="0.15">
      <c r="CW37" s="253"/>
      <c r="DB37" s="253"/>
      <c r="DG37" s="253"/>
      <c r="DL37" s="253"/>
      <c r="DP37" s="253"/>
    </row>
    <row r="38" spans="98:120" x14ac:dyDescent="0.15">
      <c r="CT38" s="253"/>
      <c r="CU38" s="253"/>
      <c r="CV38" s="253"/>
      <c r="CW38" s="253"/>
      <c r="CY38" s="253"/>
      <c r="CZ38" s="253"/>
      <c r="DA38" s="253"/>
      <c r="DB38" s="253"/>
      <c r="DD38" s="253"/>
      <c r="DE38" s="253"/>
      <c r="DF38" s="253"/>
      <c r="DG38" s="253"/>
      <c r="DI38" s="253"/>
      <c r="DJ38" s="253"/>
      <c r="DK38" s="253"/>
      <c r="DL38" s="253"/>
      <c r="DN38" s="253"/>
      <c r="DO38" s="253"/>
      <c r="DP38" s="25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53"/>
      <c r="DO49" s="253"/>
      <c r="DP49" s="25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53"/>
      <c r="CS63" s="253"/>
      <c r="CX63" s="253"/>
      <c r="DC63" s="253"/>
      <c r="DH63" s="253"/>
    </row>
    <row r="64" spans="22:120" x14ac:dyDescent="0.15">
      <c r="V64" s="253"/>
    </row>
    <row r="65" spans="15:120" x14ac:dyDescent="0.15">
      <c r="X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253"/>
      <c r="AW65" s="253"/>
      <c r="AX65" s="253"/>
      <c r="AY65" s="253"/>
      <c r="AZ65" s="253"/>
      <c r="BA65" s="253"/>
      <c r="BB65" s="253"/>
      <c r="BC65" s="253"/>
      <c r="BD65" s="253"/>
      <c r="BE65" s="253"/>
      <c r="BF65" s="253"/>
      <c r="BG65" s="253"/>
      <c r="BH65" s="253"/>
      <c r="BI65" s="253"/>
      <c r="BJ65" s="253"/>
      <c r="BK65" s="253"/>
      <c r="BL65" s="253"/>
      <c r="BM65" s="253"/>
      <c r="BN65" s="253"/>
      <c r="BO65" s="253"/>
      <c r="BP65" s="253"/>
      <c r="BQ65" s="253"/>
      <c r="BR65" s="253"/>
      <c r="BS65" s="253"/>
      <c r="BT65" s="253"/>
      <c r="BU65" s="253"/>
      <c r="BV65" s="253"/>
      <c r="BW65" s="253"/>
      <c r="BX65" s="253"/>
      <c r="BY65" s="253"/>
      <c r="BZ65" s="253"/>
      <c r="CA65" s="253"/>
      <c r="CB65" s="253"/>
      <c r="CC65" s="253"/>
      <c r="CD65" s="253"/>
      <c r="CE65" s="253"/>
      <c r="CF65" s="253"/>
      <c r="CG65" s="253"/>
      <c r="CH65" s="253"/>
      <c r="CI65" s="253"/>
      <c r="CJ65" s="253"/>
      <c r="CK65" s="253"/>
      <c r="CL65" s="253"/>
      <c r="CM65" s="253"/>
      <c r="CN65" s="253"/>
      <c r="CO65" s="253"/>
      <c r="CP65" s="253"/>
      <c r="CQ65" s="253"/>
      <c r="CR65" s="253"/>
      <c r="CU65" s="253"/>
      <c r="CZ65" s="253"/>
      <c r="DE65" s="253"/>
      <c r="DJ65" s="253"/>
    </row>
    <row r="66" spans="15:120" x14ac:dyDescent="0.15">
      <c r="Q66" s="253"/>
      <c r="S66" s="253"/>
      <c r="U66" s="253"/>
      <c r="DM66" s="253"/>
    </row>
    <row r="67" spans="15:120" x14ac:dyDescent="0.15">
      <c r="O67" s="253"/>
      <c r="P67" s="253"/>
      <c r="R67" s="253"/>
      <c r="T67" s="253"/>
      <c r="Y67" s="253"/>
      <c r="CT67" s="253"/>
      <c r="CV67" s="253"/>
      <c r="CW67" s="253"/>
      <c r="CY67" s="253"/>
      <c r="DA67" s="253"/>
      <c r="DB67" s="253"/>
      <c r="DD67" s="253"/>
      <c r="DF67" s="253"/>
      <c r="DG67" s="253"/>
      <c r="DI67" s="253"/>
      <c r="DK67" s="253"/>
      <c r="DL67" s="253"/>
      <c r="DN67" s="253"/>
      <c r="DO67" s="253"/>
      <c r="DP67" s="253"/>
    </row>
    <row r="68" spans="15:120" x14ac:dyDescent="0.15"/>
    <row r="69" spans="15:120" x14ac:dyDescent="0.15"/>
    <row r="70" spans="15:120" x14ac:dyDescent="0.15"/>
    <row r="71" spans="15:120" x14ac:dyDescent="0.15"/>
    <row r="72" spans="15:120" x14ac:dyDescent="0.15">
      <c r="DP72" s="253"/>
    </row>
    <row r="73" spans="15:120" x14ac:dyDescent="0.15">
      <c r="DP73" s="25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53"/>
      <c r="CX96" s="253"/>
      <c r="DC96" s="253"/>
      <c r="DH96" s="253"/>
    </row>
    <row r="97" spans="24:120" x14ac:dyDescent="0.15">
      <c r="CS97" s="253"/>
      <c r="CX97" s="253"/>
      <c r="DC97" s="253"/>
      <c r="DH97" s="253"/>
      <c r="DP97" s="254" t="s">
        <v>506</v>
      </c>
    </row>
    <row r="98" spans="24:120" hidden="1" x14ac:dyDescent="0.15">
      <c r="CS98" s="253"/>
      <c r="CX98" s="253"/>
      <c r="DC98" s="253"/>
      <c r="DH98" s="253"/>
    </row>
    <row r="99" spans="24:120" hidden="1" x14ac:dyDescent="0.15">
      <c r="CS99" s="253"/>
      <c r="CX99" s="253"/>
      <c r="DC99" s="253"/>
      <c r="DH99" s="253"/>
    </row>
    <row r="101" spans="24:120" ht="12" hidden="1" customHeight="1" x14ac:dyDescent="0.15">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253"/>
      <c r="AW101" s="253"/>
      <c r="AX101" s="253"/>
      <c r="AY101" s="253"/>
      <c r="AZ101" s="253"/>
      <c r="BA101" s="253"/>
      <c r="BB101" s="253"/>
      <c r="BC101" s="253"/>
      <c r="BD101" s="253"/>
      <c r="BE101" s="253"/>
      <c r="BF101" s="253"/>
      <c r="BG101" s="253"/>
      <c r="BH101" s="253"/>
      <c r="BI101" s="253"/>
      <c r="BJ101" s="253"/>
      <c r="BK101" s="253"/>
      <c r="BL101" s="253"/>
      <c r="BM101" s="253"/>
      <c r="BN101" s="253"/>
      <c r="BO101" s="253"/>
      <c r="BP101" s="253"/>
      <c r="BQ101" s="253"/>
      <c r="BR101" s="253"/>
      <c r="BS101" s="253"/>
      <c r="BT101" s="253"/>
      <c r="BU101" s="253"/>
      <c r="BV101" s="253"/>
      <c r="BW101" s="253"/>
      <c r="BX101" s="253"/>
      <c r="BY101" s="253"/>
      <c r="BZ101" s="253"/>
      <c r="CA101" s="253"/>
      <c r="CB101" s="253"/>
      <c r="CC101" s="253"/>
      <c r="CD101" s="253"/>
      <c r="CE101" s="253"/>
      <c r="CF101" s="253"/>
      <c r="CG101" s="253"/>
      <c r="CH101" s="253"/>
      <c r="CI101" s="253"/>
      <c r="CJ101" s="253"/>
      <c r="CK101" s="253"/>
      <c r="CL101" s="253"/>
      <c r="CM101" s="253"/>
      <c r="CN101" s="253"/>
      <c r="CO101" s="253"/>
      <c r="CP101" s="253"/>
      <c r="CQ101" s="253"/>
      <c r="CR101" s="253"/>
      <c r="CU101" s="253"/>
      <c r="CZ101" s="253"/>
      <c r="DE101" s="253"/>
      <c r="DJ101" s="253"/>
    </row>
    <row r="102" spans="24:120" ht="1.5" hidden="1" customHeight="1" x14ac:dyDescent="0.15">
      <c r="CU102" s="253"/>
      <c r="CZ102" s="253"/>
      <c r="DE102" s="253"/>
      <c r="DJ102" s="253"/>
      <c r="DM102" s="253"/>
    </row>
    <row r="103" spans="24:120" hidden="1" x14ac:dyDescent="0.15">
      <c r="CT103" s="253"/>
      <c r="CV103" s="253"/>
      <c r="CW103" s="253"/>
      <c r="CY103" s="253"/>
      <c r="DA103" s="253"/>
      <c r="DB103" s="253"/>
      <c r="DD103" s="253"/>
      <c r="DF103" s="253"/>
      <c r="DG103" s="253"/>
      <c r="DI103" s="253"/>
      <c r="DK103" s="253"/>
      <c r="DL103" s="253"/>
      <c r="DM103" s="253"/>
      <c r="DN103" s="253"/>
      <c r="DO103" s="253"/>
      <c r="DP103" s="253"/>
    </row>
    <row r="104" spans="24:120" hidden="1" x14ac:dyDescent="0.15">
      <c r="CV104" s="253"/>
      <c r="CW104" s="253"/>
      <c r="DA104" s="253"/>
      <c r="DB104" s="253"/>
      <c r="DF104" s="253"/>
      <c r="DG104" s="253"/>
      <c r="DK104" s="253"/>
      <c r="DL104" s="253"/>
      <c r="DN104" s="253"/>
      <c r="DO104" s="253"/>
      <c r="DP104" s="253"/>
    </row>
    <row r="105" spans="24:120" ht="12.75" hidden="1" customHeight="1" x14ac:dyDescent="0.15"/>
  </sheetData>
  <sheetProtection algorithmName="SHA-512" hashValue="9WAgUBe4Z5tTQ0GODyFUrFSO9wPAV1pUOZmtT1sndBtwkEkbGTwBGxTDmMz3QNwiqUdTi/hJOQ+Uq3lSmOLKqQ==" saltValue="+PqANj5Fua2DIdeTWJfXi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85" zoomScaleNormal="85" zoomScaleSheetLayoutView="55" workbookViewId="0"/>
  </sheetViews>
  <sheetFormatPr defaultColWidth="0" defaultRowHeight="13.5" customHeight="1" zeroHeight="1" x14ac:dyDescent="0.15"/>
  <cols>
    <col min="1" max="116" width="2.625" style="254" customWidth="1"/>
    <col min="117" max="16384" width="9" style="253" hidden="1"/>
  </cols>
  <sheetData>
    <row r="1" spans="2:116"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row>
    <row r="2" spans="2:116" x14ac:dyDescent="0.15"/>
    <row r="3" spans="2:116" x14ac:dyDescent="0.15"/>
    <row r="4" spans="2:116" x14ac:dyDescent="0.15">
      <c r="R4" s="253"/>
      <c r="S4" s="253"/>
      <c r="T4" s="253"/>
      <c r="U4" s="253"/>
      <c r="V4" s="253"/>
      <c r="W4" s="253"/>
      <c r="X4" s="253"/>
      <c r="Y4" s="253"/>
      <c r="Z4" s="253"/>
      <c r="AA4" s="253"/>
      <c r="AB4" s="253"/>
      <c r="AC4" s="253"/>
      <c r="AD4" s="253"/>
      <c r="AE4" s="253"/>
      <c r="AF4" s="253"/>
      <c r="AG4" s="253"/>
      <c r="AH4" s="253"/>
      <c r="AI4" s="253"/>
      <c r="AJ4" s="253"/>
      <c r="AK4" s="253"/>
      <c r="AL4" s="253"/>
      <c r="AM4" s="253"/>
      <c r="AN4" s="253"/>
      <c r="AO4" s="253"/>
      <c r="AP4" s="253"/>
      <c r="AQ4" s="253"/>
      <c r="AR4" s="253"/>
      <c r="AS4" s="253"/>
      <c r="AT4" s="253"/>
      <c r="AU4" s="253"/>
      <c r="AV4" s="253"/>
      <c r="AW4" s="253"/>
      <c r="AX4" s="253"/>
      <c r="AY4" s="253"/>
      <c r="AZ4" s="253"/>
      <c r="BA4" s="253"/>
      <c r="BB4" s="253"/>
      <c r="BC4" s="253"/>
      <c r="BD4" s="253"/>
      <c r="BE4" s="253"/>
      <c r="BF4" s="253"/>
      <c r="BG4" s="253"/>
      <c r="BH4" s="253"/>
      <c r="BI4" s="253"/>
      <c r="BJ4" s="253"/>
      <c r="BK4" s="253"/>
      <c r="BL4" s="253"/>
      <c r="BM4" s="253"/>
      <c r="BN4" s="253"/>
      <c r="BO4" s="253"/>
      <c r="BP4" s="253"/>
      <c r="BQ4" s="253"/>
      <c r="BR4" s="253"/>
      <c r="BS4" s="253"/>
      <c r="BT4" s="253"/>
      <c r="BU4" s="253"/>
      <c r="BV4" s="253"/>
      <c r="BW4" s="253"/>
      <c r="BX4" s="253"/>
      <c r="BY4" s="253"/>
      <c r="BZ4" s="253"/>
      <c r="CA4" s="253"/>
      <c r="CB4" s="253"/>
      <c r="CC4" s="253"/>
      <c r="CD4" s="253"/>
      <c r="CE4" s="253"/>
      <c r="CF4" s="253"/>
      <c r="CG4" s="253"/>
      <c r="CH4" s="253"/>
      <c r="CI4" s="253"/>
      <c r="CJ4" s="253"/>
      <c r="CK4" s="253"/>
      <c r="CL4" s="253"/>
      <c r="CM4" s="253"/>
      <c r="CN4" s="253"/>
      <c r="CO4" s="253"/>
      <c r="CP4" s="253"/>
      <c r="CQ4" s="253"/>
      <c r="CR4" s="253"/>
      <c r="CS4" s="253"/>
      <c r="CT4" s="253"/>
      <c r="CU4" s="253"/>
      <c r="CV4" s="253"/>
      <c r="CW4" s="253"/>
      <c r="CX4" s="253"/>
      <c r="CY4" s="253"/>
      <c r="CZ4" s="253"/>
      <c r="DA4" s="253"/>
      <c r="DB4" s="253"/>
      <c r="DC4" s="253"/>
      <c r="DD4" s="253"/>
      <c r="DE4" s="253"/>
      <c r="DF4" s="253"/>
      <c r="DG4" s="253"/>
      <c r="DH4" s="253"/>
      <c r="DI4" s="253"/>
      <c r="DJ4" s="253"/>
      <c r="DK4" s="253"/>
      <c r="DL4" s="253"/>
    </row>
    <row r="5" spans="2:116" x14ac:dyDescent="0.15">
      <c r="R5" s="253"/>
      <c r="S5" s="253"/>
      <c r="T5" s="253"/>
      <c r="U5" s="253"/>
      <c r="V5" s="253"/>
      <c r="W5" s="253"/>
      <c r="X5" s="253"/>
      <c r="Y5" s="253"/>
      <c r="Z5" s="253"/>
      <c r="AA5" s="253"/>
      <c r="AB5" s="253"/>
      <c r="AC5" s="253"/>
      <c r="AD5" s="253"/>
      <c r="AE5" s="253"/>
      <c r="AF5" s="253"/>
      <c r="AG5" s="253"/>
      <c r="AH5" s="253"/>
      <c r="AI5" s="253"/>
      <c r="AJ5" s="253"/>
      <c r="AK5" s="253"/>
      <c r="AL5" s="253"/>
      <c r="AM5" s="253"/>
      <c r="AN5" s="253"/>
      <c r="AO5" s="253"/>
      <c r="AP5" s="253"/>
      <c r="AQ5" s="253"/>
      <c r="AR5" s="253"/>
      <c r="AS5" s="253"/>
      <c r="AT5" s="253"/>
      <c r="AU5" s="253"/>
      <c r="AV5" s="253"/>
      <c r="AW5" s="253"/>
      <c r="AX5" s="253"/>
      <c r="AY5" s="253"/>
      <c r="AZ5" s="253"/>
      <c r="BA5" s="253"/>
      <c r="BB5" s="253"/>
      <c r="BC5" s="253"/>
      <c r="BD5" s="253"/>
      <c r="BE5" s="253"/>
      <c r="BF5" s="253"/>
      <c r="BG5" s="253"/>
      <c r="BH5" s="253"/>
      <c r="BI5" s="253"/>
      <c r="BJ5" s="253"/>
      <c r="BK5" s="253"/>
      <c r="BL5" s="253"/>
      <c r="BM5" s="253"/>
      <c r="BN5" s="253"/>
      <c r="BO5" s="253"/>
      <c r="BP5" s="253"/>
      <c r="BQ5" s="253"/>
      <c r="BR5" s="253"/>
      <c r="BS5" s="253"/>
      <c r="BT5" s="253"/>
      <c r="BU5" s="253"/>
      <c r="BV5" s="253"/>
      <c r="BW5" s="253"/>
      <c r="BX5" s="253"/>
      <c r="BY5" s="253"/>
      <c r="BZ5" s="253"/>
      <c r="CA5" s="253"/>
      <c r="CB5" s="253"/>
      <c r="CC5" s="253"/>
      <c r="CD5" s="253"/>
      <c r="CE5" s="253"/>
      <c r="CF5" s="253"/>
      <c r="CG5" s="253"/>
      <c r="CH5" s="253"/>
      <c r="CI5" s="253"/>
      <c r="CJ5" s="253"/>
      <c r="CK5" s="253"/>
      <c r="CL5" s="253"/>
      <c r="CM5" s="253"/>
      <c r="CN5" s="253"/>
      <c r="CO5" s="253"/>
      <c r="CP5" s="253"/>
      <c r="CQ5" s="253"/>
      <c r="CR5" s="253"/>
      <c r="CS5" s="253"/>
      <c r="CT5" s="253"/>
      <c r="CU5" s="253"/>
      <c r="CV5" s="253"/>
      <c r="CW5" s="253"/>
      <c r="CX5" s="253"/>
      <c r="CY5" s="253"/>
      <c r="CZ5" s="253"/>
      <c r="DA5" s="253"/>
      <c r="DB5" s="253"/>
      <c r="DC5" s="253"/>
      <c r="DD5" s="253"/>
      <c r="DE5" s="253"/>
      <c r="DF5" s="253"/>
      <c r="DG5" s="253"/>
      <c r="DH5" s="253"/>
      <c r="DI5" s="253"/>
      <c r="DJ5" s="253"/>
      <c r="DK5" s="253"/>
      <c r="DL5" s="253"/>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53"/>
      <c r="J18" s="253"/>
      <c r="K18" s="253"/>
      <c r="L18" s="253"/>
      <c r="M18" s="253"/>
      <c r="N18" s="253"/>
      <c r="O18" s="253"/>
      <c r="P18" s="253"/>
      <c r="Q18" s="253"/>
      <c r="R18" s="253"/>
      <c r="S18" s="253"/>
      <c r="T18" s="253"/>
      <c r="U18" s="253"/>
      <c r="V18" s="253"/>
      <c r="W18" s="253"/>
      <c r="X18" s="253"/>
      <c r="Y18" s="253"/>
      <c r="Z18" s="253"/>
      <c r="AA18" s="253"/>
      <c r="AB18" s="253"/>
      <c r="AC18" s="253"/>
      <c r="AD18" s="253"/>
      <c r="AE18" s="253"/>
      <c r="AF18" s="253"/>
      <c r="AG18" s="253"/>
      <c r="AH18" s="253"/>
      <c r="AI18" s="253"/>
      <c r="AJ18" s="253"/>
      <c r="AK18" s="253"/>
      <c r="AL18" s="253"/>
      <c r="AM18" s="253"/>
      <c r="AN18" s="253"/>
      <c r="AO18" s="253"/>
      <c r="AP18" s="253"/>
      <c r="AQ18" s="253"/>
      <c r="AR18" s="253"/>
      <c r="AS18" s="253"/>
      <c r="AT18" s="253"/>
      <c r="AU18" s="253"/>
      <c r="AV18" s="253"/>
      <c r="AW18" s="253"/>
      <c r="AX18" s="253"/>
      <c r="AY18" s="253"/>
      <c r="AZ18" s="253"/>
      <c r="BA18" s="253"/>
      <c r="BB18" s="253"/>
      <c r="BC18" s="253"/>
      <c r="BD18" s="253"/>
      <c r="BE18" s="253"/>
      <c r="BF18" s="253"/>
      <c r="BG18" s="253"/>
      <c r="BH18" s="253"/>
      <c r="BI18" s="253"/>
      <c r="BJ18" s="253"/>
      <c r="BK18" s="253"/>
      <c r="BL18" s="253"/>
      <c r="BM18" s="253"/>
      <c r="BN18" s="253"/>
      <c r="BO18" s="253"/>
      <c r="BP18" s="253"/>
      <c r="BQ18" s="253"/>
      <c r="BR18" s="253"/>
      <c r="BS18" s="253"/>
      <c r="BT18" s="253"/>
      <c r="BU18" s="253"/>
      <c r="BV18" s="253"/>
      <c r="BW18" s="253"/>
      <c r="BX18" s="253"/>
      <c r="BY18" s="253"/>
      <c r="BZ18" s="253"/>
      <c r="CA18" s="253"/>
      <c r="CB18" s="253"/>
      <c r="CC18" s="253"/>
      <c r="CD18" s="253"/>
      <c r="CE18" s="253"/>
      <c r="CF18" s="253"/>
      <c r="CG18" s="253"/>
      <c r="CH18" s="253"/>
      <c r="CI18" s="253"/>
      <c r="CJ18" s="253"/>
      <c r="CK18" s="253"/>
      <c r="CL18" s="253"/>
      <c r="CM18" s="253"/>
      <c r="CN18" s="253"/>
      <c r="CO18" s="253"/>
      <c r="CP18" s="253"/>
      <c r="CQ18" s="253"/>
      <c r="CR18" s="253"/>
      <c r="CS18" s="253"/>
      <c r="CT18" s="253"/>
      <c r="CU18" s="253"/>
      <c r="CV18" s="253"/>
      <c r="CW18" s="253"/>
      <c r="CX18" s="253"/>
      <c r="CY18" s="253"/>
      <c r="CZ18" s="253"/>
      <c r="DA18" s="253"/>
      <c r="DB18" s="253"/>
      <c r="DC18" s="253"/>
      <c r="DD18" s="253"/>
      <c r="DE18" s="253"/>
      <c r="DF18" s="253"/>
      <c r="DG18" s="253"/>
      <c r="DH18" s="253"/>
      <c r="DI18" s="253"/>
      <c r="DJ18" s="253"/>
      <c r="DK18" s="253"/>
      <c r="DL18" s="253"/>
    </row>
    <row r="19" spans="9:116" x14ac:dyDescent="0.15"/>
    <row r="20" spans="9:116" x14ac:dyDescent="0.15"/>
    <row r="21" spans="9:116" x14ac:dyDescent="0.15">
      <c r="DL21" s="253"/>
    </row>
    <row r="22" spans="9:116" x14ac:dyDescent="0.15">
      <c r="DI22" s="253"/>
      <c r="DJ22" s="253"/>
      <c r="DK22" s="253"/>
      <c r="DL22" s="253"/>
    </row>
    <row r="23" spans="9:116" x14ac:dyDescent="0.15">
      <c r="CY23" s="253"/>
      <c r="CZ23" s="253"/>
      <c r="DA23" s="253"/>
      <c r="DB23" s="253"/>
      <c r="DC23" s="253"/>
      <c r="DD23" s="253"/>
      <c r="DE23" s="253"/>
      <c r="DF23" s="253"/>
      <c r="DG23" s="253"/>
      <c r="DH23" s="253"/>
      <c r="DI23" s="253"/>
      <c r="DJ23" s="253"/>
      <c r="DK23" s="253"/>
      <c r="DL23" s="253"/>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53"/>
      <c r="DA35" s="253"/>
      <c r="DB35" s="253"/>
      <c r="DC35" s="253"/>
      <c r="DD35" s="253"/>
      <c r="DE35" s="253"/>
      <c r="DF35" s="253"/>
      <c r="DG35" s="253"/>
      <c r="DH35" s="253"/>
      <c r="DI35" s="253"/>
      <c r="DJ35" s="253"/>
      <c r="DK35" s="253"/>
      <c r="DL35" s="253"/>
    </row>
    <row r="36" spans="15:116" x14ac:dyDescent="0.15"/>
    <row r="37" spans="15:116" x14ac:dyDescent="0.15">
      <c r="DL37" s="253"/>
    </row>
    <row r="38" spans="15:116" x14ac:dyDescent="0.15">
      <c r="DI38" s="253"/>
      <c r="DJ38" s="253"/>
      <c r="DK38" s="253"/>
      <c r="DL38" s="253"/>
    </row>
    <row r="39" spans="15:116" x14ac:dyDescent="0.15"/>
    <row r="40" spans="15:116" x14ac:dyDescent="0.15"/>
    <row r="41" spans="15:116" x14ac:dyDescent="0.15"/>
    <row r="42" spans="15:116" x14ac:dyDescent="0.15"/>
    <row r="43" spans="15:116" x14ac:dyDescent="0.15">
      <c r="O43" s="253"/>
      <c r="P43" s="253"/>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E43" s="253"/>
      <c r="DF43" s="253"/>
      <c r="DG43" s="253"/>
      <c r="DH43" s="253"/>
      <c r="DI43" s="253"/>
      <c r="DJ43" s="253"/>
      <c r="DK43" s="253"/>
      <c r="DL43" s="253"/>
    </row>
    <row r="44" spans="15:116" x14ac:dyDescent="0.15">
      <c r="DL44" s="253"/>
    </row>
    <row r="45" spans="15:116" x14ac:dyDescent="0.15"/>
    <row r="46" spans="15:116" x14ac:dyDescent="0.15">
      <c r="DA46" s="253"/>
      <c r="DB46" s="253"/>
      <c r="DC46" s="253"/>
      <c r="DD46" s="253"/>
      <c r="DE46" s="253"/>
      <c r="DF46" s="253"/>
      <c r="DG46" s="253"/>
      <c r="DH46" s="253"/>
      <c r="DI46" s="253"/>
      <c r="DJ46" s="253"/>
      <c r="DK46" s="253"/>
      <c r="DL46" s="253"/>
    </row>
    <row r="47" spans="15:116" x14ac:dyDescent="0.15"/>
    <row r="48" spans="15:116" x14ac:dyDescent="0.15"/>
    <row r="49" spans="104:116" x14ac:dyDescent="0.15"/>
    <row r="50" spans="104:116" x14ac:dyDescent="0.15">
      <c r="CZ50" s="253"/>
      <c r="DA50" s="253"/>
      <c r="DB50" s="253"/>
      <c r="DC50" s="253"/>
      <c r="DD50" s="253"/>
      <c r="DE50" s="253"/>
      <c r="DF50" s="253"/>
      <c r="DG50" s="253"/>
      <c r="DH50" s="253"/>
      <c r="DI50" s="253"/>
      <c r="DJ50" s="253"/>
      <c r="DK50" s="253"/>
      <c r="DL50" s="253"/>
    </row>
    <row r="51" spans="104:116" x14ac:dyDescent="0.15"/>
    <row r="52" spans="104:116" x14ac:dyDescent="0.15"/>
    <row r="53" spans="104:116" x14ac:dyDescent="0.15">
      <c r="DL53" s="253"/>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53"/>
      <c r="DD67" s="253"/>
      <c r="DE67" s="253"/>
      <c r="DF67" s="253"/>
      <c r="DG67" s="253"/>
      <c r="DH67" s="253"/>
      <c r="DI67" s="253"/>
      <c r="DJ67" s="253"/>
      <c r="DK67" s="253"/>
      <c r="DL67" s="253"/>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SBBBdx476U9PBAQMmAFSoRETc9WYgoKgOlIiyiFJv7r9ARkCm7Iaa+M/x10YRLtdfTcpEmarDatZICnvUOxg0Q==" saltValue="vB45rx0UlxWR+ZhNWNCQiA=="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55" customWidth="1"/>
    <col min="37" max="44" width="17" style="255" customWidth="1"/>
    <col min="45" max="45" width="6.125" style="261" customWidth="1"/>
    <col min="46" max="46" width="3" style="259" customWidth="1"/>
    <col min="47" max="47" width="19.125" style="255" hidden="1" customWidth="1"/>
    <col min="48" max="52" width="12.625" style="255" hidden="1" customWidth="1"/>
    <col min="53" max="16384" width="8.625" style="255" hidden="1"/>
  </cols>
  <sheetData>
    <row r="1" spans="1:46" x14ac:dyDescent="0.15">
      <c r="AS1" s="255"/>
      <c r="AT1" s="255"/>
    </row>
    <row r="2" spans="1:46" x14ac:dyDescent="0.15">
      <c r="AS2" s="255"/>
      <c r="AT2" s="255"/>
    </row>
    <row r="3" spans="1:46" x14ac:dyDescent="0.15">
      <c r="AS3" s="255"/>
      <c r="AT3" s="255"/>
    </row>
    <row r="4" spans="1:46" x14ac:dyDescent="0.15">
      <c r="AS4" s="255"/>
      <c r="AT4" s="255"/>
    </row>
    <row r="5" spans="1:46" ht="17.25" x14ac:dyDescent="0.15">
      <c r="A5" s="256" t="s">
        <v>507</v>
      </c>
      <c r="B5" s="257"/>
      <c r="C5" s="257"/>
      <c r="D5" s="257"/>
      <c r="E5" s="257"/>
      <c r="F5" s="257"/>
      <c r="G5" s="257"/>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7"/>
      <c r="AG5" s="257"/>
      <c r="AH5" s="257"/>
      <c r="AI5" s="257"/>
      <c r="AJ5" s="257"/>
      <c r="AK5" s="257"/>
      <c r="AL5" s="257"/>
      <c r="AM5" s="257"/>
      <c r="AN5" s="257"/>
      <c r="AO5" s="257"/>
      <c r="AP5" s="257"/>
      <c r="AQ5" s="257"/>
      <c r="AR5" s="257"/>
      <c r="AS5" s="258"/>
    </row>
    <row r="6" spans="1:46" x14ac:dyDescent="0.15">
      <c r="A6" s="259"/>
      <c r="AK6" s="260" t="s">
        <v>508</v>
      </c>
      <c r="AL6" s="260"/>
      <c r="AM6" s="260"/>
      <c r="AN6" s="260"/>
    </row>
    <row r="7" spans="1:46" ht="13.5" customHeight="1" x14ac:dyDescent="0.15">
      <c r="A7" s="259"/>
      <c r="AK7" s="262"/>
      <c r="AL7" s="263"/>
      <c r="AM7" s="263"/>
      <c r="AN7" s="264"/>
      <c r="AO7" s="1101" t="s">
        <v>509</v>
      </c>
      <c r="AP7" s="265"/>
      <c r="AQ7" s="266" t="s">
        <v>510</v>
      </c>
      <c r="AR7" s="267"/>
    </row>
    <row r="8" spans="1:46" x14ac:dyDescent="0.15">
      <c r="A8" s="259"/>
      <c r="AK8" s="268"/>
      <c r="AL8" s="269"/>
      <c r="AM8" s="269"/>
      <c r="AN8" s="270"/>
      <c r="AO8" s="1102"/>
      <c r="AP8" s="271" t="s">
        <v>511</v>
      </c>
      <c r="AQ8" s="272" t="s">
        <v>512</v>
      </c>
      <c r="AR8" s="273" t="s">
        <v>513</v>
      </c>
    </row>
    <row r="9" spans="1:46" x14ac:dyDescent="0.15">
      <c r="A9" s="259"/>
      <c r="AK9" s="1103" t="s">
        <v>514</v>
      </c>
      <c r="AL9" s="1104"/>
      <c r="AM9" s="1104"/>
      <c r="AN9" s="1105"/>
      <c r="AO9" s="274">
        <v>510018</v>
      </c>
      <c r="AP9" s="274">
        <v>420460</v>
      </c>
      <c r="AQ9" s="275">
        <v>239803</v>
      </c>
      <c r="AR9" s="276">
        <v>75.3</v>
      </c>
    </row>
    <row r="10" spans="1:46" ht="13.5" customHeight="1" x14ac:dyDescent="0.15">
      <c r="A10" s="259"/>
      <c r="AK10" s="1103" t="s">
        <v>515</v>
      </c>
      <c r="AL10" s="1104"/>
      <c r="AM10" s="1104"/>
      <c r="AN10" s="1105"/>
      <c r="AO10" s="277">
        <v>48254</v>
      </c>
      <c r="AP10" s="277">
        <v>39781</v>
      </c>
      <c r="AQ10" s="278">
        <v>35073</v>
      </c>
      <c r="AR10" s="279">
        <v>13.4</v>
      </c>
    </row>
    <row r="11" spans="1:46" ht="13.5" customHeight="1" x14ac:dyDescent="0.15">
      <c r="A11" s="259"/>
      <c r="AK11" s="1103" t="s">
        <v>516</v>
      </c>
      <c r="AL11" s="1104"/>
      <c r="AM11" s="1104"/>
      <c r="AN11" s="1105"/>
      <c r="AO11" s="277" t="s">
        <v>517</v>
      </c>
      <c r="AP11" s="277" t="s">
        <v>517</v>
      </c>
      <c r="AQ11" s="278">
        <v>3640</v>
      </c>
      <c r="AR11" s="279" t="s">
        <v>517</v>
      </c>
    </row>
    <row r="12" spans="1:46" ht="13.5" customHeight="1" x14ac:dyDescent="0.15">
      <c r="A12" s="259"/>
      <c r="AK12" s="1103" t="s">
        <v>518</v>
      </c>
      <c r="AL12" s="1104"/>
      <c r="AM12" s="1104"/>
      <c r="AN12" s="1105"/>
      <c r="AO12" s="277" t="s">
        <v>517</v>
      </c>
      <c r="AP12" s="277" t="s">
        <v>517</v>
      </c>
      <c r="AQ12" s="278" t="s">
        <v>517</v>
      </c>
      <c r="AR12" s="279" t="s">
        <v>517</v>
      </c>
    </row>
    <row r="13" spans="1:46" ht="13.5" customHeight="1" x14ac:dyDescent="0.15">
      <c r="A13" s="259"/>
      <c r="AK13" s="1103" t="s">
        <v>519</v>
      </c>
      <c r="AL13" s="1104"/>
      <c r="AM13" s="1104"/>
      <c r="AN13" s="1105"/>
      <c r="AO13" s="277">
        <v>8785</v>
      </c>
      <c r="AP13" s="277">
        <v>7242</v>
      </c>
      <c r="AQ13" s="278">
        <v>11407</v>
      </c>
      <c r="AR13" s="279">
        <v>-36.5</v>
      </c>
    </row>
    <row r="14" spans="1:46" ht="13.5" customHeight="1" x14ac:dyDescent="0.15">
      <c r="A14" s="259"/>
      <c r="AK14" s="1103" t="s">
        <v>520</v>
      </c>
      <c r="AL14" s="1104"/>
      <c r="AM14" s="1104"/>
      <c r="AN14" s="1105"/>
      <c r="AO14" s="277" t="s">
        <v>517</v>
      </c>
      <c r="AP14" s="277" t="s">
        <v>517</v>
      </c>
      <c r="AQ14" s="278">
        <v>4585</v>
      </c>
      <c r="AR14" s="279" t="s">
        <v>517</v>
      </c>
    </row>
    <row r="15" spans="1:46" ht="13.5" customHeight="1" x14ac:dyDescent="0.15">
      <c r="A15" s="259"/>
      <c r="AK15" s="1106" t="s">
        <v>521</v>
      </c>
      <c r="AL15" s="1107"/>
      <c r="AM15" s="1107"/>
      <c r="AN15" s="1108"/>
      <c r="AO15" s="277">
        <v>-30690</v>
      </c>
      <c r="AP15" s="277">
        <v>-25301</v>
      </c>
      <c r="AQ15" s="278">
        <v>-18839</v>
      </c>
      <c r="AR15" s="279">
        <v>34.299999999999997</v>
      </c>
    </row>
    <row r="16" spans="1:46" x14ac:dyDescent="0.15">
      <c r="A16" s="259"/>
      <c r="AK16" s="1106" t="s">
        <v>188</v>
      </c>
      <c r="AL16" s="1107"/>
      <c r="AM16" s="1107"/>
      <c r="AN16" s="1108"/>
      <c r="AO16" s="277">
        <v>536367</v>
      </c>
      <c r="AP16" s="277">
        <v>442182</v>
      </c>
      <c r="AQ16" s="278">
        <v>275669</v>
      </c>
      <c r="AR16" s="279">
        <v>60.4</v>
      </c>
    </row>
    <row r="17" spans="1:46" x14ac:dyDescent="0.15">
      <c r="A17" s="259"/>
    </row>
    <row r="18" spans="1:46" x14ac:dyDescent="0.15">
      <c r="A18" s="259"/>
      <c r="AQ18" s="280"/>
      <c r="AR18" s="280"/>
    </row>
    <row r="19" spans="1:46" x14ac:dyDescent="0.15">
      <c r="A19" s="259"/>
      <c r="AK19" s="255" t="s">
        <v>522</v>
      </c>
    </row>
    <row r="20" spans="1:46" x14ac:dyDescent="0.15">
      <c r="A20" s="259"/>
      <c r="AK20" s="281"/>
      <c r="AL20" s="282"/>
      <c r="AM20" s="282"/>
      <c r="AN20" s="283"/>
      <c r="AO20" s="284" t="s">
        <v>523</v>
      </c>
      <c r="AP20" s="285" t="s">
        <v>524</v>
      </c>
      <c r="AQ20" s="286" t="s">
        <v>525</v>
      </c>
      <c r="AR20" s="287"/>
    </row>
    <row r="21" spans="1:46" s="260" customFormat="1" x14ac:dyDescent="0.15">
      <c r="A21" s="288"/>
      <c r="AK21" s="1109" t="s">
        <v>526</v>
      </c>
      <c r="AL21" s="1110"/>
      <c r="AM21" s="1110"/>
      <c r="AN21" s="1111"/>
      <c r="AO21" s="289">
        <v>37.1</v>
      </c>
      <c r="AP21" s="290">
        <v>23.86</v>
      </c>
      <c r="AQ21" s="291">
        <v>13.24</v>
      </c>
      <c r="AS21" s="292"/>
      <c r="AT21" s="288"/>
    </row>
    <row r="22" spans="1:46" s="260" customFormat="1" x14ac:dyDescent="0.15">
      <c r="A22" s="288"/>
      <c r="AK22" s="1109" t="s">
        <v>527</v>
      </c>
      <c r="AL22" s="1110"/>
      <c r="AM22" s="1110"/>
      <c r="AN22" s="1111"/>
      <c r="AO22" s="293">
        <v>96.8</v>
      </c>
      <c r="AP22" s="294">
        <v>95.5</v>
      </c>
      <c r="AQ22" s="295">
        <v>1.3</v>
      </c>
      <c r="AR22" s="280"/>
      <c r="AS22" s="292"/>
      <c r="AT22" s="288"/>
    </row>
    <row r="23" spans="1:46" s="260" customFormat="1" x14ac:dyDescent="0.15">
      <c r="A23" s="288"/>
      <c r="AP23" s="280"/>
      <c r="AQ23" s="280"/>
      <c r="AR23" s="280"/>
      <c r="AS23" s="292"/>
      <c r="AT23" s="288"/>
    </row>
    <row r="24" spans="1:46" s="260" customFormat="1" x14ac:dyDescent="0.15">
      <c r="A24" s="288"/>
      <c r="AP24" s="280"/>
      <c r="AQ24" s="280"/>
      <c r="AR24" s="280"/>
      <c r="AS24" s="292"/>
      <c r="AT24" s="288"/>
    </row>
    <row r="25" spans="1:46" s="260" customFormat="1" x14ac:dyDescent="0.15">
      <c r="A25" s="296"/>
      <c r="B25" s="297"/>
      <c r="C25" s="297"/>
      <c r="D25" s="297"/>
      <c r="E25" s="297"/>
      <c r="F25" s="297"/>
      <c r="G25" s="297"/>
      <c r="H25" s="297"/>
      <c r="I25" s="297"/>
      <c r="J25" s="297"/>
      <c r="K25" s="297"/>
      <c r="L25" s="297"/>
      <c r="M25" s="297"/>
      <c r="N25" s="297"/>
      <c r="O25" s="297"/>
      <c r="P25" s="297"/>
      <c r="Q25" s="297"/>
      <c r="R25" s="297"/>
      <c r="S25" s="297"/>
      <c r="T25" s="297"/>
      <c r="U25" s="297"/>
      <c r="V25" s="297"/>
      <c r="W25" s="297"/>
      <c r="X25" s="297"/>
      <c r="Y25" s="297"/>
      <c r="Z25" s="297"/>
      <c r="AA25" s="297"/>
      <c r="AB25" s="297"/>
      <c r="AC25" s="297"/>
      <c r="AD25" s="297"/>
      <c r="AE25" s="297"/>
      <c r="AF25" s="297"/>
      <c r="AG25" s="297"/>
      <c r="AH25" s="297"/>
      <c r="AI25" s="297"/>
      <c r="AJ25" s="297"/>
      <c r="AK25" s="297"/>
      <c r="AL25" s="297"/>
      <c r="AM25" s="297"/>
      <c r="AN25" s="297"/>
      <c r="AO25" s="297"/>
      <c r="AP25" s="298"/>
      <c r="AQ25" s="298"/>
      <c r="AR25" s="298"/>
      <c r="AS25" s="299"/>
      <c r="AT25" s="288"/>
    </row>
    <row r="26" spans="1:46" s="260" customFormat="1" x14ac:dyDescent="0.15">
      <c r="A26" s="1100" t="s">
        <v>528</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x14ac:dyDescent="0.15">
      <c r="A27" s="300"/>
      <c r="AS27" s="255"/>
      <c r="AT27" s="255"/>
    </row>
    <row r="28" spans="1:46" ht="17.25" x14ac:dyDescent="0.15">
      <c r="A28" s="256" t="s">
        <v>529</v>
      </c>
      <c r="B28" s="257"/>
      <c r="C28" s="257"/>
      <c r="D28" s="257"/>
      <c r="E28" s="257"/>
      <c r="F28" s="257"/>
      <c r="G28" s="257"/>
      <c r="H28" s="257"/>
      <c r="I28" s="257"/>
      <c r="J28" s="257"/>
      <c r="K28" s="257"/>
      <c r="L28" s="257"/>
      <c r="M28" s="257"/>
      <c r="N28" s="257"/>
      <c r="O28" s="257"/>
      <c r="P28" s="257"/>
      <c r="Q28" s="257"/>
      <c r="R28" s="257"/>
      <c r="S28" s="257"/>
      <c r="T28" s="257"/>
      <c r="U28" s="257"/>
      <c r="V28" s="257"/>
      <c r="W28" s="257"/>
      <c r="X28" s="257"/>
      <c r="Y28" s="257"/>
      <c r="Z28" s="257"/>
      <c r="AA28" s="257"/>
      <c r="AB28" s="257"/>
      <c r="AC28" s="257"/>
      <c r="AD28" s="257"/>
      <c r="AE28" s="257"/>
      <c r="AF28" s="257"/>
      <c r="AG28" s="257"/>
      <c r="AH28" s="257"/>
      <c r="AI28" s="257"/>
      <c r="AJ28" s="257"/>
      <c r="AK28" s="257"/>
      <c r="AL28" s="257"/>
      <c r="AM28" s="257"/>
      <c r="AN28" s="257"/>
      <c r="AO28" s="257"/>
      <c r="AP28" s="257"/>
      <c r="AQ28" s="257"/>
      <c r="AR28" s="257"/>
      <c r="AS28" s="301"/>
    </row>
    <row r="29" spans="1:46" x14ac:dyDescent="0.15">
      <c r="A29" s="259"/>
      <c r="AK29" s="260" t="s">
        <v>530</v>
      </c>
      <c r="AL29" s="260"/>
      <c r="AM29" s="260"/>
      <c r="AN29" s="260"/>
      <c r="AS29" s="302"/>
    </row>
    <row r="30" spans="1:46" ht="13.5" customHeight="1" x14ac:dyDescent="0.15">
      <c r="A30" s="259"/>
      <c r="AK30" s="262"/>
      <c r="AL30" s="263"/>
      <c r="AM30" s="263"/>
      <c r="AN30" s="264"/>
      <c r="AO30" s="1101" t="s">
        <v>509</v>
      </c>
      <c r="AP30" s="265"/>
      <c r="AQ30" s="266" t="s">
        <v>510</v>
      </c>
      <c r="AR30" s="267"/>
    </row>
    <row r="31" spans="1:46" x14ac:dyDescent="0.15">
      <c r="A31" s="259"/>
      <c r="AK31" s="268"/>
      <c r="AL31" s="269"/>
      <c r="AM31" s="269"/>
      <c r="AN31" s="270"/>
      <c r="AO31" s="1102"/>
      <c r="AP31" s="271" t="s">
        <v>511</v>
      </c>
      <c r="AQ31" s="272" t="s">
        <v>512</v>
      </c>
      <c r="AR31" s="273" t="s">
        <v>513</v>
      </c>
    </row>
    <row r="32" spans="1:46" ht="27" customHeight="1" x14ac:dyDescent="0.15">
      <c r="A32" s="259"/>
      <c r="AK32" s="1117" t="s">
        <v>531</v>
      </c>
      <c r="AL32" s="1118"/>
      <c r="AM32" s="1118"/>
      <c r="AN32" s="1119"/>
      <c r="AO32" s="303">
        <v>264418</v>
      </c>
      <c r="AP32" s="303">
        <v>217987</v>
      </c>
      <c r="AQ32" s="304">
        <v>162926</v>
      </c>
      <c r="AR32" s="305">
        <v>33.799999999999997</v>
      </c>
    </row>
    <row r="33" spans="1:46" ht="13.5" customHeight="1" x14ac:dyDescent="0.15">
      <c r="A33" s="259"/>
      <c r="AK33" s="1117" t="s">
        <v>532</v>
      </c>
      <c r="AL33" s="1118"/>
      <c r="AM33" s="1118"/>
      <c r="AN33" s="1119"/>
      <c r="AO33" s="303" t="s">
        <v>517</v>
      </c>
      <c r="AP33" s="303" t="s">
        <v>517</v>
      </c>
      <c r="AQ33" s="304" t="s">
        <v>517</v>
      </c>
      <c r="AR33" s="305" t="s">
        <v>517</v>
      </c>
    </row>
    <row r="34" spans="1:46" ht="27" customHeight="1" x14ac:dyDescent="0.15">
      <c r="A34" s="259"/>
      <c r="AK34" s="1117" t="s">
        <v>533</v>
      </c>
      <c r="AL34" s="1118"/>
      <c r="AM34" s="1118"/>
      <c r="AN34" s="1119"/>
      <c r="AO34" s="303" t="s">
        <v>517</v>
      </c>
      <c r="AP34" s="303" t="s">
        <v>517</v>
      </c>
      <c r="AQ34" s="304">
        <v>4</v>
      </c>
      <c r="AR34" s="305" t="s">
        <v>517</v>
      </c>
    </row>
    <row r="35" spans="1:46" ht="27" customHeight="1" x14ac:dyDescent="0.15">
      <c r="A35" s="259"/>
      <c r="AK35" s="1117" t="s">
        <v>534</v>
      </c>
      <c r="AL35" s="1118"/>
      <c r="AM35" s="1118"/>
      <c r="AN35" s="1119"/>
      <c r="AO35" s="303">
        <v>914</v>
      </c>
      <c r="AP35" s="303">
        <v>754</v>
      </c>
      <c r="AQ35" s="304">
        <v>33512</v>
      </c>
      <c r="AR35" s="305">
        <v>-97.8</v>
      </c>
    </row>
    <row r="36" spans="1:46" ht="27" customHeight="1" x14ac:dyDescent="0.15">
      <c r="A36" s="259"/>
      <c r="AK36" s="1117" t="s">
        <v>535</v>
      </c>
      <c r="AL36" s="1118"/>
      <c r="AM36" s="1118"/>
      <c r="AN36" s="1119"/>
      <c r="AO36" s="303">
        <v>2141</v>
      </c>
      <c r="AP36" s="303">
        <v>1765</v>
      </c>
      <c r="AQ36" s="304">
        <v>2866</v>
      </c>
      <c r="AR36" s="305">
        <v>-38.4</v>
      </c>
    </row>
    <row r="37" spans="1:46" ht="13.5" customHeight="1" x14ac:dyDescent="0.15">
      <c r="A37" s="259"/>
      <c r="AK37" s="1117" t="s">
        <v>536</v>
      </c>
      <c r="AL37" s="1118"/>
      <c r="AM37" s="1118"/>
      <c r="AN37" s="1119"/>
      <c r="AO37" s="303" t="s">
        <v>517</v>
      </c>
      <c r="AP37" s="303" t="s">
        <v>517</v>
      </c>
      <c r="AQ37" s="304">
        <v>1429</v>
      </c>
      <c r="AR37" s="305" t="s">
        <v>517</v>
      </c>
    </row>
    <row r="38" spans="1:46" ht="27" customHeight="1" x14ac:dyDescent="0.15">
      <c r="A38" s="259"/>
      <c r="AK38" s="1120" t="s">
        <v>537</v>
      </c>
      <c r="AL38" s="1121"/>
      <c r="AM38" s="1121"/>
      <c r="AN38" s="1122"/>
      <c r="AO38" s="306" t="s">
        <v>517</v>
      </c>
      <c r="AP38" s="306" t="s">
        <v>517</v>
      </c>
      <c r="AQ38" s="307">
        <v>30</v>
      </c>
      <c r="AR38" s="295" t="s">
        <v>517</v>
      </c>
      <c r="AS38" s="302"/>
    </row>
    <row r="39" spans="1:46" x14ac:dyDescent="0.15">
      <c r="A39" s="259"/>
      <c r="AK39" s="1120" t="s">
        <v>538</v>
      </c>
      <c r="AL39" s="1121"/>
      <c r="AM39" s="1121"/>
      <c r="AN39" s="1122"/>
      <c r="AO39" s="303" t="s">
        <v>517</v>
      </c>
      <c r="AP39" s="303" t="s">
        <v>517</v>
      </c>
      <c r="AQ39" s="304">
        <v>-7390</v>
      </c>
      <c r="AR39" s="305" t="s">
        <v>517</v>
      </c>
      <c r="AS39" s="302"/>
    </row>
    <row r="40" spans="1:46" ht="27" customHeight="1" x14ac:dyDescent="0.15">
      <c r="A40" s="259"/>
      <c r="AK40" s="1117" t="s">
        <v>539</v>
      </c>
      <c r="AL40" s="1118"/>
      <c r="AM40" s="1118"/>
      <c r="AN40" s="1119"/>
      <c r="AO40" s="303">
        <v>-275807</v>
      </c>
      <c r="AP40" s="303">
        <v>-227376</v>
      </c>
      <c r="AQ40" s="304">
        <v>-136323</v>
      </c>
      <c r="AR40" s="305">
        <v>66.8</v>
      </c>
      <c r="AS40" s="302"/>
    </row>
    <row r="41" spans="1:46" x14ac:dyDescent="0.15">
      <c r="A41" s="259"/>
      <c r="AK41" s="1123" t="s">
        <v>302</v>
      </c>
      <c r="AL41" s="1124"/>
      <c r="AM41" s="1124"/>
      <c r="AN41" s="1125"/>
      <c r="AO41" s="303">
        <v>-8334</v>
      </c>
      <c r="AP41" s="303">
        <v>-6871</v>
      </c>
      <c r="AQ41" s="304">
        <v>57054</v>
      </c>
      <c r="AR41" s="305">
        <v>-112</v>
      </c>
      <c r="AS41" s="302"/>
    </row>
    <row r="42" spans="1:46" x14ac:dyDescent="0.15">
      <c r="A42" s="259"/>
      <c r="AK42" s="308" t="s">
        <v>540</v>
      </c>
      <c r="AQ42" s="280"/>
      <c r="AR42" s="280"/>
      <c r="AS42" s="302"/>
    </row>
    <row r="43" spans="1:46" x14ac:dyDescent="0.15">
      <c r="A43" s="259"/>
      <c r="AP43" s="309"/>
      <c r="AQ43" s="280"/>
      <c r="AS43" s="302"/>
    </row>
    <row r="44" spans="1:46" x14ac:dyDescent="0.15">
      <c r="A44" s="259"/>
      <c r="AQ44" s="280"/>
    </row>
    <row r="45" spans="1:46" x14ac:dyDescent="0.15">
      <c r="A45" s="257"/>
      <c r="B45" s="257"/>
      <c r="C45" s="257"/>
      <c r="D45" s="257"/>
      <c r="E45" s="257"/>
      <c r="F45" s="257"/>
      <c r="G45" s="257"/>
      <c r="H45" s="257"/>
      <c r="I45" s="257"/>
      <c r="J45" s="257"/>
      <c r="K45" s="257"/>
      <c r="L45" s="257"/>
      <c r="M45" s="257"/>
      <c r="N45" s="257"/>
      <c r="O45" s="257"/>
      <c r="P45" s="257"/>
      <c r="Q45" s="257"/>
      <c r="R45" s="257"/>
      <c r="S45" s="257"/>
      <c r="T45" s="257"/>
      <c r="U45" s="257"/>
      <c r="V45" s="257"/>
      <c r="W45" s="257"/>
      <c r="X45" s="257"/>
      <c r="Y45" s="257"/>
      <c r="Z45" s="257"/>
      <c r="AA45" s="257"/>
      <c r="AB45" s="257"/>
      <c r="AC45" s="257"/>
      <c r="AD45" s="257"/>
      <c r="AE45" s="257"/>
      <c r="AF45" s="257"/>
      <c r="AG45" s="257"/>
      <c r="AH45" s="257"/>
      <c r="AI45" s="257"/>
      <c r="AJ45" s="257"/>
      <c r="AK45" s="257"/>
      <c r="AL45" s="257"/>
      <c r="AM45" s="257"/>
      <c r="AN45" s="257"/>
      <c r="AO45" s="257"/>
      <c r="AP45" s="257"/>
      <c r="AQ45" s="310"/>
      <c r="AR45" s="257"/>
      <c r="AS45" s="257"/>
      <c r="AT45" s="255"/>
    </row>
    <row r="46" spans="1:46" x14ac:dyDescent="0.15">
      <c r="A46" s="311"/>
      <c r="B46" s="311"/>
      <c r="C46" s="311"/>
      <c r="D46" s="311"/>
      <c r="E46" s="311"/>
      <c r="F46" s="311"/>
      <c r="G46" s="311"/>
      <c r="H46" s="311"/>
      <c r="I46" s="311"/>
      <c r="J46" s="311"/>
      <c r="K46" s="311"/>
      <c r="L46" s="311"/>
      <c r="M46" s="311"/>
      <c r="N46" s="311"/>
      <c r="O46" s="311"/>
      <c r="P46" s="311"/>
      <c r="Q46" s="311"/>
      <c r="R46" s="311"/>
      <c r="S46" s="311"/>
      <c r="T46" s="311"/>
      <c r="U46" s="311"/>
      <c r="V46" s="311"/>
      <c r="W46" s="311"/>
      <c r="X46" s="311"/>
      <c r="Y46" s="311"/>
      <c r="Z46" s="311"/>
      <c r="AA46" s="311"/>
      <c r="AB46" s="311"/>
      <c r="AC46" s="311"/>
      <c r="AD46" s="311"/>
      <c r="AE46" s="311"/>
      <c r="AF46" s="311"/>
      <c r="AG46" s="311"/>
      <c r="AH46" s="311"/>
      <c r="AI46" s="311"/>
      <c r="AJ46" s="311"/>
      <c r="AK46" s="311"/>
      <c r="AL46" s="311"/>
      <c r="AM46" s="311"/>
      <c r="AN46" s="311"/>
      <c r="AO46" s="311"/>
      <c r="AP46" s="311"/>
      <c r="AQ46" s="311"/>
      <c r="AR46" s="311"/>
      <c r="AS46" s="311"/>
      <c r="AT46" s="255"/>
    </row>
    <row r="47" spans="1:46" ht="17.25" customHeight="1" x14ac:dyDescent="0.15">
      <c r="A47" s="312" t="s">
        <v>541</v>
      </c>
    </row>
    <row r="48" spans="1:46" x14ac:dyDescent="0.15">
      <c r="A48" s="259"/>
      <c r="AK48" s="313" t="s">
        <v>542</v>
      </c>
      <c r="AL48" s="313"/>
      <c r="AM48" s="313"/>
      <c r="AN48" s="313"/>
      <c r="AO48" s="313"/>
      <c r="AP48" s="313"/>
      <c r="AQ48" s="314"/>
      <c r="AR48" s="313"/>
    </row>
    <row r="49" spans="1:44" ht="13.5" customHeight="1" x14ac:dyDescent="0.15">
      <c r="A49" s="259"/>
      <c r="AK49" s="315"/>
      <c r="AL49" s="316"/>
      <c r="AM49" s="1112" t="s">
        <v>509</v>
      </c>
      <c r="AN49" s="1114" t="s">
        <v>543</v>
      </c>
      <c r="AO49" s="1115"/>
      <c r="AP49" s="1115"/>
      <c r="AQ49" s="1115"/>
      <c r="AR49" s="1116"/>
    </row>
    <row r="50" spans="1:44" x14ac:dyDescent="0.15">
      <c r="A50" s="259"/>
      <c r="AK50" s="317"/>
      <c r="AL50" s="318"/>
      <c r="AM50" s="1113"/>
      <c r="AN50" s="319" t="s">
        <v>544</v>
      </c>
      <c r="AO50" s="320" t="s">
        <v>545</v>
      </c>
      <c r="AP50" s="321" t="s">
        <v>546</v>
      </c>
      <c r="AQ50" s="322" t="s">
        <v>547</v>
      </c>
      <c r="AR50" s="323" t="s">
        <v>548</v>
      </c>
    </row>
    <row r="51" spans="1:44" x14ac:dyDescent="0.15">
      <c r="A51" s="259"/>
      <c r="AK51" s="315" t="s">
        <v>549</v>
      </c>
      <c r="AL51" s="316"/>
      <c r="AM51" s="324">
        <v>1089897</v>
      </c>
      <c r="AN51" s="325">
        <v>838382</v>
      </c>
      <c r="AO51" s="326">
        <v>39.4</v>
      </c>
      <c r="AP51" s="327">
        <v>271581</v>
      </c>
      <c r="AQ51" s="328">
        <v>-6.7</v>
      </c>
      <c r="AR51" s="329">
        <v>46.1</v>
      </c>
    </row>
    <row r="52" spans="1:44" x14ac:dyDescent="0.15">
      <c r="A52" s="259"/>
      <c r="AK52" s="330"/>
      <c r="AL52" s="331" t="s">
        <v>550</v>
      </c>
      <c r="AM52" s="332">
        <v>435629</v>
      </c>
      <c r="AN52" s="333">
        <v>335099</v>
      </c>
      <c r="AO52" s="334">
        <v>105.2</v>
      </c>
      <c r="AP52" s="335">
        <v>117844</v>
      </c>
      <c r="AQ52" s="336">
        <v>-1</v>
      </c>
      <c r="AR52" s="337">
        <v>106.2</v>
      </c>
    </row>
    <row r="53" spans="1:44" x14ac:dyDescent="0.15">
      <c r="A53" s="259"/>
      <c r="AK53" s="315" t="s">
        <v>551</v>
      </c>
      <c r="AL53" s="316"/>
      <c r="AM53" s="324">
        <v>457447</v>
      </c>
      <c r="AN53" s="325">
        <v>360194</v>
      </c>
      <c r="AO53" s="326">
        <v>-57</v>
      </c>
      <c r="AP53" s="327">
        <v>268375</v>
      </c>
      <c r="AQ53" s="328">
        <v>-1.2</v>
      </c>
      <c r="AR53" s="329">
        <v>-55.8</v>
      </c>
    </row>
    <row r="54" spans="1:44" x14ac:dyDescent="0.15">
      <c r="A54" s="259"/>
      <c r="AK54" s="330"/>
      <c r="AL54" s="331" t="s">
        <v>550</v>
      </c>
      <c r="AM54" s="332">
        <v>261472</v>
      </c>
      <c r="AN54" s="333">
        <v>205883</v>
      </c>
      <c r="AO54" s="334">
        <v>-38.6</v>
      </c>
      <c r="AP54" s="335">
        <v>119602</v>
      </c>
      <c r="AQ54" s="336">
        <v>1.5</v>
      </c>
      <c r="AR54" s="337">
        <v>-40.1</v>
      </c>
    </row>
    <row r="55" spans="1:44" x14ac:dyDescent="0.15">
      <c r="A55" s="259"/>
      <c r="AK55" s="315" t="s">
        <v>552</v>
      </c>
      <c r="AL55" s="316"/>
      <c r="AM55" s="324">
        <v>458550</v>
      </c>
      <c r="AN55" s="325">
        <v>367723</v>
      </c>
      <c r="AO55" s="326">
        <v>2.1</v>
      </c>
      <c r="AP55" s="327">
        <v>301035</v>
      </c>
      <c r="AQ55" s="328">
        <v>12.2</v>
      </c>
      <c r="AR55" s="329">
        <v>-10.1</v>
      </c>
    </row>
    <row r="56" spans="1:44" x14ac:dyDescent="0.15">
      <c r="A56" s="259"/>
      <c r="AK56" s="330"/>
      <c r="AL56" s="331" t="s">
        <v>550</v>
      </c>
      <c r="AM56" s="332">
        <v>284392</v>
      </c>
      <c r="AN56" s="333">
        <v>228061</v>
      </c>
      <c r="AO56" s="334">
        <v>10.8</v>
      </c>
      <c r="AP56" s="335">
        <v>154376</v>
      </c>
      <c r="AQ56" s="336">
        <v>29.1</v>
      </c>
      <c r="AR56" s="337">
        <v>-18.3</v>
      </c>
    </row>
    <row r="57" spans="1:44" x14ac:dyDescent="0.15">
      <c r="A57" s="259"/>
      <c r="AK57" s="315" t="s">
        <v>553</v>
      </c>
      <c r="AL57" s="316"/>
      <c r="AM57" s="324">
        <v>436721</v>
      </c>
      <c r="AN57" s="325">
        <v>357382</v>
      </c>
      <c r="AO57" s="326">
        <v>-2.8</v>
      </c>
      <c r="AP57" s="327">
        <v>277467</v>
      </c>
      <c r="AQ57" s="328">
        <v>-7.8</v>
      </c>
      <c r="AR57" s="329">
        <v>5</v>
      </c>
    </row>
    <row r="58" spans="1:44" x14ac:dyDescent="0.15">
      <c r="A58" s="259"/>
      <c r="AK58" s="330"/>
      <c r="AL58" s="331" t="s">
        <v>550</v>
      </c>
      <c r="AM58" s="332">
        <v>215764</v>
      </c>
      <c r="AN58" s="333">
        <v>176566</v>
      </c>
      <c r="AO58" s="334">
        <v>-22.6</v>
      </c>
      <c r="AP58" s="335">
        <v>128378</v>
      </c>
      <c r="AQ58" s="336">
        <v>-16.8</v>
      </c>
      <c r="AR58" s="337">
        <v>-5.8</v>
      </c>
    </row>
    <row r="59" spans="1:44" x14ac:dyDescent="0.15">
      <c r="A59" s="259"/>
      <c r="AK59" s="315" t="s">
        <v>554</v>
      </c>
      <c r="AL59" s="316"/>
      <c r="AM59" s="324">
        <v>480376</v>
      </c>
      <c r="AN59" s="325">
        <v>396023</v>
      </c>
      <c r="AO59" s="326">
        <v>10.8</v>
      </c>
      <c r="AP59" s="327">
        <v>282256</v>
      </c>
      <c r="AQ59" s="328">
        <v>1.7</v>
      </c>
      <c r="AR59" s="329">
        <v>9.1</v>
      </c>
    </row>
    <row r="60" spans="1:44" x14ac:dyDescent="0.15">
      <c r="A60" s="259"/>
      <c r="AK60" s="330"/>
      <c r="AL60" s="331" t="s">
        <v>550</v>
      </c>
      <c r="AM60" s="332">
        <v>299621</v>
      </c>
      <c r="AN60" s="333">
        <v>247008</v>
      </c>
      <c r="AO60" s="334">
        <v>39.9</v>
      </c>
      <c r="AP60" s="335">
        <v>145453</v>
      </c>
      <c r="AQ60" s="336">
        <v>13.3</v>
      </c>
      <c r="AR60" s="337">
        <v>26.6</v>
      </c>
    </row>
    <row r="61" spans="1:44" x14ac:dyDescent="0.15">
      <c r="A61" s="259"/>
      <c r="AK61" s="315" t="s">
        <v>555</v>
      </c>
      <c r="AL61" s="338"/>
      <c r="AM61" s="324">
        <v>584598</v>
      </c>
      <c r="AN61" s="325">
        <v>463941</v>
      </c>
      <c r="AO61" s="326">
        <v>-1.5</v>
      </c>
      <c r="AP61" s="327">
        <v>280143</v>
      </c>
      <c r="AQ61" s="339">
        <v>-0.4</v>
      </c>
      <c r="AR61" s="329">
        <v>-1.1000000000000001</v>
      </c>
    </row>
    <row r="62" spans="1:44" x14ac:dyDescent="0.15">
      <c r="A62" s="259"/>
      <c r="AK62" s="330"/>
      <c r="AL62" s="331" t="s">
        <v>550</v>
      </c>
      <c r="AM62" s="332">
        <v>299376</v>
      </c>
      <c r="AN62" s="333">
        <v>238523</v>
      </c>
      <c r="AO62" s="334">
        <v>18.899999999999999</v>
      </c>
      <c r="AP62" s="335">
        <v>133131</v>
      </c>
      <c r="AQ62" s="336">
        <v>5.2</v>
      </c>
      <c r="AR62" s="337">
        <v>13.7</v>
      </c>
    </row>
    <row r="63" spans="1:44" x14ac:dyDescent="0.15">
      <c r="A63" s="259"/>
    </row>
    <row r="64" spans="1:44" x14ac:dyDescent="0.15">
      <c r="A64" s="259"/>
    </row>
    <row r="65" spans="1:46" x14ac:dyDescent="0.15">
      <c r="A65" s="259"/>
    </row>
    <row r="66" spans="1:46" x14ac:dyDescent="0.15">
      <c r="A66" s="340"/>
      <c r="B66" s="311"/>
      <c r="C66" s="311"/>
      <c r="D66" s="311"/>
      <c r="E66" s="311"/>
      <c r="F66" s="311"/>
      <c r="G66" s="311"/>
      <c r="H66" s="311"/>
      <c r="I66" s="311"/>
      <c r="J66" s="311"/>
      <c r="K66" s="311"/>
      <c r="L66" s="311"/>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11"/>
      <c r="AN66" s="311"/>
      <c r="AO66" s="311"/>
      <c r="AP66" s="311"/>
      <c r="AQ66" s="311"/>
      <c r="AR66" s="311"/>
      <c r="AS66" s="341"/>
    </row>
    <row r="67" spans="1:46" ht="13.5" hidden="1" customHeight="1" x14ac:dyDescent="0.15">
      <c r="AS67" s="255"/>
      <c r="AT67" s="255"/>
    </row>
    <row r="70" spans="1:46" hidden="1" x14ac:dyDescent="0.15"/>
    <row r="71" spans="1:46" hidden="1" x14ac:dyDescent="0.15"/>
    <row r="72" spans="1:46" hidden="1" x14ac:dyDescent="0.15"/>
    <row r="73" spans="1:46" hidden="1" x14ac:dyDescent="0.15"/>
  </sheetData>
  <sheetProtection algorithmName="SHA-512" hashValue="zVJi3K7/aK2CAwmU6mYaZnEA9jGuhjk9+BR+FCTYKgWCbbiKkFDLUCHZZ2sf87/H+dB7D5tYcE7Yar+Tt3rDlA==" saltValue="1GyN+yP72T0d0L2mcn9mtg=="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70" zoomScaleNormal="70" zoomScaleSheetLayoutView="55" workbookViewId="0"/>
  </sheetViews>
  <sheetFormatPr defaultColWidth="0" defaultRowHeight="13.5" customHeight="1" zeroHeight="1" x14ac:dyDescent="0.15"/>
  <cols>
    <col min="1" max="125" width="2.5" style="254" customWidth="1"/>
    <col min="126" max="16384" width="9" style="253" hidden="1"/>
  </cols>
  <sheetData>
    <row r="1" spans="2:125" ht="13.5" customHeight="1" x14ac:dyDescent="0.15">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2:125" x14ac:dyDescent="0.15">
      <c r="B2" s="253"/>
      <c r="DG2" s="253"/>
    </row>
    <row r="3" spans="2:125" x14ac:dyDescent="0.15">
      <c r="C3" s="253"/>
      <c r="D3" s="253"/>
      <c r="E3" s="253"/>
      <c r="F3" s="253"/>
      <c r="G3" s="253"/>
      <c r="H3" s="253"/>
      <c r="I3" s="253"/>
      <c r="J3" s="253"/>
      <c r="K3" s="253"/>
      <c r="L3" s="253"/>
      <c r="M3" s="253"/>
      <c r="N3" s="253"/>
      <c r="O3" s="253"/>
      <c r="P3" s="253"/>
      <c r="Q3" s="253"/>
      <c r="R3" s="253"/>
      <c r="S3" s="253"/>
      <c r="T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H3" s="253"/>
      <c r="DI3" s="253"/>
      <c r="DJ3" s="253"/>
      <c r="DK3" s="253"/>
      <c r="DL3" s="253"/>
      <c r="DM3" s="253"/>
      <c r="DN3" s="253"/>
      <c r="DO3" s="253"/>
      <c r="DP3" s="253"/>
      <c r="DQ3" s="253"/>
      <c r="DR3" s="253"/>
      <c r="DS3" s="253"/>
      <c r="DT3" s="253"/>
      <c r="DU3" s="253"/>
    </row>
    <row r="4" spans="2:125" x14ac:dyDescent="0.15"/>
    <row r="5" spans="2:125" x14ac:dyDescent="0.15"/>
    <row r="6" spans="2:125" x14ac:dyDescent="0.15"/>
    <row r="7" spans="2:125" x14ac:dyDescent="0.15"/>
    <row r="8" spans="2:125" x14ac:dyDescent="0.15"/>
    <row r="9" spans="2:125" x14ac:dyDescent="0.15">
      <c r="DU9" s="25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53"/>
    </row>
    <row r="18" spans="125:125" x14ac:dyDescent="0.15"/>
    <row r="19" spans="125:125" x14ac:dyDescent="0.15"/>
    <row r="20" spans="125:125" x14ac:dyDescent="0.15">
      <c r="DU20" s="253"/>
    </row>
    <row r="21" spans="125:125" x14ac:dyDescent="0.15">
      <c r="DU21" s="25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53"/>
    </row>
    <row r="29" spans="125:125" x14ac:dyDescent="0.15"/>
    <row r="30" spans="125:125" x14ac:dyDescent="0.15"/>
    <row r="31" spans="125:125" x14ac:dyDescent="0.15"/>
    <row r="32" spans="125:125" x14ac:dyDescent="0.15"/>
    <row r="33" spans="2:125" x14ac:dyDescent="0.15">
      <c r="B33" s="253"/>
      <c r="G33" s="253"/>
      <c r="I33" s="253"/>
    </row>
    <row r="34" spans="2:125" x14ac:dyDescent="0.15">
      <c r="C34" s="253"/>
      <c r="P34" s="253"/>
      <c r="DE34" s="253"/>
      <c r="DH34" s="253"/>
    </row>
    <row r="35" spans="2:125" x14ac:dyDescent="0.15">
      <c r="D35" s="253"/>
      <c r="E35" s="253"/>
      <c r="DG35" s="253"/>
      <c r="DJ35" s="253"/>
      <c r="DP35" s="253"/>
      <c r="DQ35" s="253"/>
      <c r="DR35" s="253"/>
      <c r="DS35" s="253"/>
      <c r="DT35" s="253"/>
      <c r="DU35" s="253"/>
    </row>
    <row r="36" spans="2:125" x14ac:dyDescent="0.15">
      <c r="F36" s="253"/>
      <c r="H36" s="253"/>
      <c r="J36" s="253"/>
      <c r="K36" s="253"/>
      <c r="L36" s="253"/>
      <c r="M36" s="253"/>
      <c r="N36" s="253"/>
      <c r="O36" s="253"/>
      <c r="Q36" s="253"/>
      <c r="R36" s="253"/>
      <c r="S36" s="253"/>
      <c r="T36" s="253"/>
      <c r="U36" s="253"/>
      <c r="V36" s="253"/>
      <c r="W36" s="253"/>
      <c r="X36" s="253"/>
      <c r="Y36" s="253"/>
      <c r="Z36" s="253"/>
      <c r="AA36" s="253"/>
      <c r="AB36" s="253"/>
      <c r="AC36" s="253"/>
      <c r="AD36" s="253"/>
      <c r="AE36" s="253"/>
      <c r="AF36" s="253"/>
      <c r="AG36" s="253"/>
      <c r="AH36" s="253"/>
      <c r="AI36" s="253"/>
      <c r="AJ36" s="253"/>
      <c r="AK36" s="253"/>
      <c r="AL36" s="253"/>
      <c r="AM36" s="253"/>
      <c r="AN36" s="253"/>
      <c r="AO36" s="253"/>
      <c r="AP36" s="253"/>
      <c r="AQ36" s="253"/>
      <c r="AR36" s="253"/>
      <c r="AS36" s="253"/>
      <c r="AT36" s="253"/>
      <c r="AU36" s="253"/>
      <c r="AV36" s="253"/>
      <c r="AW36" s="253"/>
      <c r="AX36" s="253"/>
      <c r="AY36" s="253"/>
      <c r="AZ36" s="253"/>
      <c r="BA36" s="253"/>
      <c r="BB36" s="253"/>
      <c r="BC36" s="253"/>
      <c r="BD36" s="253"/>
      <c r="BE36" s="253"/>
      <c r="BF36" s="253"/>
      <c r="BG36" s="253"/>
      <c r="BH36" s="253"/>
      <c r="BI36" s="253"/>
      <c r="BJ36" s="253"/>
      <c r="BK36" s="253"/>
      <c r="BL36" s="253"/>
      <c r="BM36" s="253"/>
      <c r="BN36" s="253"/>
      <c r="BO36" s="253"/>
      <c r="BP36" s="253"/>
      <c r="BQ36" s="253"/>
      <c r="BR36" s="253"/>
      <c r="BS36" s="253"/>
      <c r="BT36" s="253"/>
      <c r="BU36" s="253"/>
      <c r="BV36" s="253"/>
      <c r="BW36" s="253"/>
      <c r="BX36" s="253"/>
      <c r="BY36" s="253"/>
      <c r="BZ36" s="253"/>
      <c r="CA36" s="253"/>
      <c r="CB36" s="253"/>
      <c r="CC36" s="253"/>
      <c r="CD36" s="253"/>
      <c r="CE36" s="253"/>
      <c r="CF36" s="253"/>
      <c r="CG36" s="253"/>
      <c r="CH36" s="253"/>
      <c r="CI36" s="253"/>
      <c r="CJ36" s="253"/>
      <c r="CK36" s="253"/>
      <c r="CL36" s="253"/>
      <c r="CM36" s="253"/>
      <c r="CN36" s="253"/>
      <c r="CO36" s="253"/>
      <c r="CP36" s="253"/>
      <c r="CQ36" s="253"/>
      <c r="CR36" s="253"/>
      <c r="CS36" s="253"/>
      <c r="CT36" s="253"/>
      <c r="CU36" s="253"/>
      <c r="CV36" s="253"/>
      <c r="CW36" s="253"/>
      <c r="CX36" s="253"/>
      <c r="CY36" s="253"/>
      <c r="CZ36" s="253"/>
      <c r="DA36" s="253"/>
      <c r="DB36" s="253"/>
      <c r="DC36" s="253"/>
      <c r="DD36" s="253"/>
      <c r="DF36" s="253"/>
      <c r="DI36" s="253"/>
      <c r="DK36" s="253"/>
      <c r="DL36" s="253"/>
      <c r="DM36" s="253"/>
      <c r="DN36" s="253"/>
      <c r="DO36" s="253"/>
      <c r="DP36" s="253"/>
      <c r="DQ36" s="253"/>
      <c r="DR36" s="253"/>
      <c r="DS36" s="253"/>
      <c r="DT36" s="253"/>
      <c r="DU36" s="253"/>
    </row>
    <row r="37" spans="2:125" x14ac:dyDescent="0.15">
      <c r="DU37" s="253"/>
    </row>
    <row r="38" spans="2:125" x14ac:dyDescent="0.15">
      <c r="DT38" s="253"/>
      <c r="DU38" s="253"/>
    </row>
    <row r="39" spans="2:125" x14ac:dyDescent="0.15"/>
    <row r="40" spans="2:125" x14ac:dyDescent="0.15">
      <c r="DH40" s="253"/>
    </row>
    <row r="41" spans="2:125" x14ac:dyDescent="0.15">
      <c r="DE41" s="253"/>
    </row>
    <row r="42" spans="2:125" x14ac:dyDescent="0.15">
      <c r="DG42" s="253"/>
      <c r="DJ42" s="253"/>
    </row>
    <row r="43" spans="2:125" x14ac:dyDescent="0.15">
      <c r="Q43" s="253"/>
      <c r="R43" s="253"/>
      <c r="S43" s="253"/>
      <c r="T43" s="253"/>
      <c r="U43" s="253"/>
      <c r="V43" s="253"/>
      <c r="W43" s="253"/>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253"/>
      <c r="AW43" s="253"/>
      <c r="AX43" s="253"/>
      <c r="AY43" s="253"/>
      <c r="AZ43" s="253"/>
      <c r="BA43" s="253"/>
      <c r="BB43" s="253"/>
      <c r="BC43" s="253"/>
      <c r="BD43" s="253"/>
      <c r="BE43" s="253"/>
      <c r="BF43" s="253"/>
      <c r="BG43" s="253"/>
      <c r="BH43" s="253"/>
      <c r="BI43" s="253"/>
      <c r="BJ43" s="253"/>
      <c r="BK43" s="253"/>
      <c r="BL43" s="253"/>
      <c r="BM43" s="253"/>
      <c r="BN43" s="253"/>
      <c r="BO43" s="253"/>
      <c r="BP43" s="253"/>
      <c r="BQ43" s="253"/>
      <c r="BR43" s="253"/>
      <c r="BS43" s="253"/>
      <c r="BT43" s="253"/>
      <c r="BU43" s="253"/>
      <c r="BV43" s="253"/>
      <c r="BW43" s="253"/>
      <c r="BX43" s="253"/>
      <c r="BY43" s="253"/>
      <c r="BZ43" s="253"/>
      <c r="CA43" s="253"/>
      <c r="CB43" s="253"/>
      <c r="CC43" s="253"/>
      <c r="CD43" s="253"/>
      <c r="CE43" s="253"/>
      <c r="CF43" s="253"/>
      <c r="CG43" s="253"/>
      <c r="CH43" s="253"/>
      <c r="CI43" s="253"/>
      <c r="CJ43" s="253"/>
      <c r="CK43" s="253"/>
      <c r="CL43" s="253"/>
      <c r="CM43" s="253"/>
      <c r="CN43" s="253"/>
      <c r="CO43" s="253"/>
      <c r="CP43" s="253"/>
      <c r="CQ43" s="253"/>
      <c r="CR43" s="253"/>
      <c r="CS43" s="253"/>
      <c r="CT43" s="253"/>
      <c r="CU43" s="253"/>
      <c r="CV43" s="253"/>
      <c r="CW43" s="253"/>
      <c r="CX43" s="253"/>
      <c r="CY43" s="253"/>
      <c r="CZ43" s="253"/>
      <c r="DA43" s="253"/>
      <c r="DB43" s="253"/>
      <c r="DC43" s="253"/>
      <c r="DD43" s="253"/>
      <c r="DF43" s="253"/>
      <c r="DI43" s="253"/>
      <c r="DK43" s="253"/>
      <c r="DL43" s="253"/>
      <c r="DM43" s="253"/>
      <c r="DN43" s="253"/>
      <c r="DO43" s="253"/>
      <c r="DP43" s="253"/>
      <c r="DQ43" s="253"/>
      <c r="DR43" s="253"/>
      <c r="DS43" s="253"/>
      <c r="DT43" s="253"/>
      <c r="DU43" s="253"/>
    </row>
    <row r="44" spans="2:125" x14ac:dyDescent="0.15">
      <c r="DU44" s="253"/>
    </row>
    <row r="45" spans="2:125" x14ac:dyDescent="0.15"/>
    <row r="46" spans="2:125" x14ac:dyDescent="0.15"/>
    <row r="47" spans="2:125" x14ac:dyDescent="0.15"/>
    <row r="48" spans="2:125" x14ac:dyDescent="0.15">
      <c r="DT48" s="253"/>
      <c r="DU48" s="253"/>
    </row>
    <row r="49" spans="120:125" x14ac:dyDescent="0.15">
      <c r="DU49" s="253"/>
    </row>
    <row r="50" spans="120:125" x14ac:dyDescent="0.15">
      <c r="DU50" s="253"/>
    </row>
    <row r="51" spans="120:125" x14ac:dyDescent="0.15">
      <c r="DP51" s="253"/>
      <c r="DQ51" s="253"/>
      <c r="DR51" s="253"/>
      <c r="DS51" s="253"/>
      <c r="DT51" s="253"/>
      <c r="DU51" s="253"/>
    </row>
    <row r="52" spans="120:125" x14ac:dyDescent="0.15"/>
    <row r="53" spans="120:125" x14ac:dyDescent="0.15"/>
    <row r="54" spans="120:125" x14ac:dyDescent="0.15">
      <c r="DU54" s="253"/>
    </row>
    <row r="55" spans="120:125" x14ac:dyDescent="0.15"/>
    <row r="56" spans="120:125" x14ac:dyDescent="0.15"/>
    <row r="57" spans="120:125" x14ac:dyDescent="0.15"/>
    <row r="58" spans="120:125" x14ac:dyDescent="0.15">
      <c r="DU58" s="253"/>
    </row>
    <row r="59" spans="120:125" x14ac:dyDescent="0.15"/>
    <row r="60" spans="120:125" x14ac:dyDescent="0.15"/>
    <row r="61" spans="120:125" x14ac:dyDescent="0.15"/>
    <row r="62" spans="120:125" x14ac:dyDescent="0.15"/>
    <row r="63" spans="120:125" x14ac:dyDescent="0.15">
      <c r="DU63" s="253"/>
    </row>
    <row r="64" spans="120:125" x14ac:dyDescent="0.15">
      <c r="DT64" s="253"/>
      <c r="DU64" s="253"/>
    </row>
    <row r="65" spans="123:125" x14ac:dyDescent="0.15"/>
    <row r="66" spans="123:125" x14ac:dyDescent="0.15"/>
    <row r="67" spans="123:125" x14ac:dyDescent="0.15"/>
    <row r="68" spans="123:125" x14ac:dyDescent="0.15"/>
    <row r="69" spans="123:125" x14ac:dyDescent="0.15">
      <c r="DS69" s="253"/>
      <c r="DT69" s="253"/>
      <c r="DU69" s="25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53"/>
    </row>
    <row r="83" spans="116:125" x14ac:dyDescent="0.15">
      <c r="DM83" s="253"/>
      <c r="DN83" s="253"/>
      <c r="DO83" s="253"/>
      <c r="DP83" s="253"/>
      <c r="DQ83" s="253"/>
      <c r="DR83" s="253"/>
      <c r="DS83" s="253"/>
      <c r="DT83" s="253"/>
      <c r="DU83" s="253"/>
    </row>
    <row r="84" spans="116:125" x14ac:dyDescent="0.15"/>
    <row r="85" spans="116:125" x14ac:dyDescent="0.15"/>
    <row r="86" spans="116:125" x14ac:dyDescent="0.15"/>
    <row r="87" spans="116:125" x14ac:dyDescent="0.15"/>
    <row r="88" spans="116:125" x14ac:dyDescent="0.15">
      <c r="DU88" s="25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53"/>
      <c r="DT94" s="253"/>
      <c r="DU94" s="253"/>
    </row>
    <row r="95" spans="116:125" ht="13.5" customHeight="1" x14ac:dyDescent="0.15">
      <c r="DU95" s="25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53"/>
    </row>
    <row r="102" spans="124:125" ht="13.5" customHeight="1" x14ac:dyDescent="0.15"/>
    <row r="103" spans="124:125" ht="13.5" customHeight="1" x14ac:dyDescent="0.15"/>
    <row r="104" spans="124:125" ht="13.5" customHeight="1" x14ac:dyDescent="0.15">
      <c r="DT104" s="253"/>
      <c r="DU104" s="25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3" t="s">
        <v>557</v>
      </c>
    </row>
    <row r="121" spans="125:125" ht="13.5" hidden="1" customHeight="1" x14ac:dyDescent="0.15">
      <c r="DU121" s="253"/>
    </row>
  </sheetData>
  <sheetProtection algorithmName="SHA-512" hashValue="4i0wlMeN6yi+VKdPOQLQS0abhzVCxaFMi/BZQbdnc7RXZKJMuxUpKgZ4D5lpyTi46mflh5uVxatdoS/NF6IxkQ==" saltValue="CGuMgL6jVBBf2Lh5N4ZK1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70" zoomScaleNormal="70" zoomScaleSheetLayoutView="55" workbookViewId="0"/>
  </sheetViews>
  <sheetFormatPr defaultColWidth="0" defaultRowHeight="13.5" customHeight="1" zeroHeight="1" x14ac:dyDescent="0.15"/>
  <cols>
    <col min="1" max="125" width="2.5" style="254" customWidth="1"/>
    <col min="126" max="142" width="0" style="253" hidden="1" customWidth="1"/>
    <col min="143" max="16384" width="9" style="253" hidden="1"/>
  </cols>
  <sheetData>
    <row r="1" spans="1:125" ht="13.5" customHeight="1" x14ac:dyDescent="0.15">
      <c r="A1" s="253"/>
      <c r="B1" s="253"/>
      <c r="C1" s="253"/>
      <c r="D1" s="253"/>
      <c r="E1" s="253"/>
      <c r="F1" s="253"/>
      <c r="G1" s="253"/>
      <c r="H1" s="253"/>
      <c r="I1" s="253"/>
      <c r="J1" s="253"/>
      <c r="K1" s="253"/>
      <c r="L1" s="253"/>
      <c r="M1" s="253"/>
      <c r="N1" s="253"/>
      <c r="O1" s="253"/>
      <c r="P1" s="253"/>
      <c r="Q1" s="253"/>
      <c r="R1" s="253"/>
      <c r="S1" s="253"/>
      <c r="T1" s="253"/>
      <c r="U1" s="253"/>
      <c r="V1" s="253"/>
      <c r="W1" s="253"/>
      <c r="X1" s="253"/>
      <c r="Y1" s="253"/>
      <c r="Z1" s="253"/>
      <c r="AA1" s="253"/>
      <c r="AB1" s="253"/>
      <c r="AC1" s="253"/>
      <c r="AD1" s="253"/>
      <c r="AE1" s="253"/>
      <c r="AF1" s="253"/>
      <c r="AG1" s="253"/>
      <c r="AH1" s="253"/>
      <c r="AI1" s="253"/>
      <c r="AJ1" s="253"/>
      <c r="AK1" s="253"/>
      <c r="AL1" s="253"/>
      <c r="AM1" s="253"/>
      <c r="AN1" s="253"/>
      <c r="AO1" s="253"/>
      <c r="AP1" s="253"/>
      <c r="AQ1" s="253"/>
      <c r="AR1" s="253"/>
      <c r="AS1" s="253"/>
      <c r="AT1" s="253"/>
      <c r="AU1" s="253"/>
      <c r="AV1" s="253"/>
      <c r="AW1" s="253"/>
      <c r="AX1" s="253"/>
      <c r="AY1" s="253"/>
      <c r="AZ1" s="253"/>
      <c r="BA1" s="253"/>
      <c r="BB1" s="253"/>
      <c r="BC1" s="253"/>
      <c r="BD1" s="253"/>
      <c r="BE1" s="253"/>
      <c r="BF1" s="253"/>
      <c r="BG1" s="253"/>
      <c r="BH1" s="253"/>
      <c r="BI1" s="253"/>
      <c r="BJ1" s="253"/>
      <c r="BK1" s="253"/>
      <c r="BL1" s="253"/>
      <c r="BM1" s="253"/>
      <c r="BN1" s="253"/>
      <c r="BO1" s="253"/>
      <c r="BP1" s="253"/>
      <c r="BQ1" s="253"/>
      <c r="BR1" s="253"/>
      <c r="BS1" s="253"/>
      <c r="BT1" s="253"/>
      <c r="BU1" s="253"/>
      <c r="BV1" s="253"/>
      <c r="BW1" s="253"/>
      <c r="BX1" s="253"/>
      <c r="BY1" s="253"/>
      <c r="BZ1" s="253"/>
      <c r="CA1" s="253"/>
      <c r="CB1" s="253"/>
      <c r="CC1" s="253"/>
      <c r="CD1" s="253"/>
      <c r="CE1" s="253"/>
      <c r="CF1" s="253"/>
      <c r="CG1" s="253"/>
      <c r="CH1" s="253"/>
      <c r="CI1" s="253"/>
      <c r="CJ1" s="253"/>
      <c r="CK1" s="253"/>
      <c r="CL1" s="253"/>
      <c r="CM1" s="253"/>
      <c r="CN1" s="253"/>
      <c r="CO1" s="253"/>
      <c r="CP1" s="253"/>
      <c r="CQ1" s="253"/>
      <c r="CR1" s="253"/>
      <c r="CS1" s="253"/>
      <c r="CT1" s="253"/>
      <c r="CU1" s="253"/>
      <c r="CV1" s="253"/>
      <c r="CW1" s="253"/>
      <c r="CX1" s="253"/>
      <c r="CY1" s="253"/>
      <c r="CZ1" s="253"/>
      <c r="DA1" s="253"/>
      <c r="DB1" s="253"/>
      <c r="DC1" s="253"/>
      <c r="DD1" s="253"/>
      <c r="DE1" s="253"/>
      <c r="DF1" s="253"/>
      <c r="DG1" s="253"/>
      <c r="DH1" s="253"/>
      <c r="DI1" s="253"/>
      <c r="DJ1" s="253"/>
      <c r="DK1" s="253"/>
      <c r="DL1" s="253"/>
      <c r="DM1" s="253"/>
      <c r="DN1" s="253"/>
      <c r="DO1" s="253"/>
      <c r="DP1" s="253"/>
      <c r="DQ1" s="253"/>
      <c r="DR1" s="253"/>
      <c r="DS1" s="253"/>
      <c r="DT1" s="253"/>
      <c r="DU1" s="253"/>
    </row>
    <row r="2" spans="1:125" x14ac:dyDescent="0.15">
      <c r="B2" s="253"/>
      <c r="T2" s="253"/>
    </row>
    <row r="3" spans="1:125" x14ac:dyDescent="0.15">
      <c r="C3" s="253"/>
      <c r="D3" s="253"/>
      <c r="E3" s="253"/>
      <c r="F3" s="253"/>
      <c r="G3" s="253"/>
      <c r="H3" s="253"/>
      <c r="I3" s="253"/>
      <c r="J3" s="253"/>
      <c r="K3" s="253"/>
      <c r="L3" s="253"/>
      <c r="M3" s="253"/>
      <c r="N3" s="253"/>
      <c r="O3" s="253"/>
      <c r="P3" s="253"/>
      <c r="Q3" s="253"/>
      <c r="R3" s="253"/>
      <c r="S3" s="253"/>
      <c r="U3" s="253"/>
      <c r="V3" s="253"/>
      <c r="W3" s="253"/>
      <c r="X3" s="253"/>
      <c r="Y3" s="253"/>
      <c r="Z3" s="253"/>
      <c r="AA3" s="253"/>
      <c r="AB3" s="253"/>
      <c r="AC3" s="253"/>
      <c r="AD3" s="253"/>
      <c r="AE3" s="253"/>
      <c r="AF3" s="253"/>
      <c r="AG3" s="253"/>
      <c r="AH3" s="253"/>
      <c r="AI3" s="253"/>
      <c r="AJ3" s="253"/>
      <c r="AK3" s="253"/>
      <c r="AL3" s="253"/>
      <c r="AM3" s="253"/>
      <c r="AN3" s="253"/>
      <c r="AO3" s="253"/>
      <c r="AP3" s="253"/>
      <c r="AQ3" s="253"/>
      <c r="AR3" s="253"/>
      <c r="AS3" s="253"/>
      <c r="AT3" s="253"/>
      <c r="AU3" s="253"/>
      <c r="AV3" s="253"/>
      <c r="AW3" s="253"/>
      <c r="AX3" s="253"/>
      <c r="AY3" s="253"/>
      <c r="AZ3" s="253"/>
      <c r="BA3" s="253"/>
      <c r="BB3" s="253"/>
      <c r="BC3" s="253"/>
      <c r="BD3" s="253"/>
      <c r="BE3" s="253"/>
      <c r="BF3" s="253"/>
      <c r="BG3" s="253"/>
      <c r="BH3" s="253"/>
      <c r="BI3" s="253"/>
      <c r="BJ3" s="253"/>
      <c r="BK3" s="253"/>
      <c r="BL3" s="253"/>
      <c r="BM3" s="253"/>
      <c r="BN3" s="253"/>
      <c r="BO3" s="253"/>
      <c r="BP3" s="253"/>
      <c r="BQ3" s="253"/>
      <c r="BR3" s="253"/>
      <c r="BS3" s="253"/>
      <c r="BT3" s="253"/>
      <c r="BU3" s="253"/>
      <c r="BV3" s="253"/>
      <c r="BW3" s="253"/>
      <c r="BX3" s="253"/>
      <c r="BY3" s="253"/>
      <c r="BZ3" s="253"/>
      <c r="CA3" s="253"/>
      <c r="CB3" s="253"/>
      <c r="CC3" s="253"/>
      <c r="CD3" s="253"/>
      <c r="CE3" s="253"/>
      <c r="CF3" s="253"/>
      <c r="CG3" s="253"/>
      <c r="CH3" s="253"/>
      <c r="CI3" s="253"/>
      <c r="CJ3" s="253"/>
      <c r="CK3" s="253"/>
      <c r="CL3" s="253"/>
      <c r="CM3" s="253"/>
      <c r="CN3" s="253"/>
      <c r="CO3" s="253"/>
      <c r="CP3" s="253"/>
      <c r="CQ3" s="253"/>
      <c r="CR3" s="253"/>
      <c r="CS3" s="253"/>
      <c r="CT3" s="253"/>
      <c r="CU3" s="253"/>
      <c r="CV3" s="253"/>
      <c r="CW3" s="253"/>
      <c r="CX3" s="253"/>
      <c r="CY3" s="253"/>
      <c r="CZ3" s="253"/>
      <c r="DA3" s="253"/>
      <c r="DB3" s="253"/>
      <c r="DC3" s="253"/>
      <c r="DD3" s="253"/>
      <c r="DE3" s="253"/>
      <c r="DF3" s="253"/>
      <c r="DG3" s="253"/>
      <c r="DH3" s="253"/>
      <c r="DI3" s="253"/>
      <c r="DJ3" s="253"/>
      <c r="DK3" s="253"/>
      <c r="DL3" s="253"/>
      <c r="DM3" s="253"/>
      <c r="DN3" s="253"/>
      <c r="DO3" s="253"/>
      <c r="DP3" s="253"/>
      <c r="DQ3" s="253"/>
      <c r="DR3" s="253"/>
      <c r="DS3" s="253"/>
      <c r="DT3" s="253"/>
      <c r="DU3" s="25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53"/>
      <c r="G33" s="253"/>
      <c r="I33" s="253"/>
    </row>
    <row r="34" spans="2:125" x14ac:dyDescent="0.15">
      <c r="C34" s="253"/>
      <c r="P34" s="253"/>
      <c r="R34" s="253"/>
      <c r="U34" s="253"/>
    </row>
    <row r="35" spans="2:125" x14ac:dyDescent="0.15">
      <c r="D35" s="253"/>
      <c r="E35" s="253"/>
      <c r="T35" s="253"/>
      <c r="W35" s="253"/>
      <c r="X35" s="253"/>
      <c r="Y35" s="253"/>
      <c r="Z35" s="253"/>
      <c r="AA35" s="253"/>
      <c r="AB35" s="253"/>
      <c r="AC35" s="253"/>
      <c r="AD35" s="253"/>
      <c r="AE35" s="253"/>
      <c r="AF35" s="253"/>
      <c r="AG35" s="253"/>
      <c r="AH35" s="253"/>
      <c r="AI35" s="253"/>
      <c r="AJ35" s="253"/>
      <c r="AK35" s="253"/>
      <c r="AL35" s="253"/>
      <c r="AM35" s="253"/>
      <c r="AN35" s="253"/>
      <c r="AO35" s="253"/>
      <c r="AP35" s="253"/>
      <c r="AQ35" s="253"/>
      <c r="AR35" s="253"/>
      <c r="AS35" s="253"/>
      <c r="AT35" s="253"/>
      <c r="AU35" s="253"/>
      <c r="AV35" s="253"/>
      <c r="AW35" s="253"/>
      <c r="AX35" s="253"/>
      <c r="AY35" s="253"/>
      <c r="AZ35" s="253"/>
      <c r="BA35" s="253"/>
      <c r="BB35" s="253"/>
      <c r="BC35" s="253"/>
      <c r="BD35" s="253"/>
      <c r="BE35" s="253"/>
      <c r="BF35" s="253"/>
      <c r="BG35" s="253"/>
      <c r="BH35" s="253"/>
      <c r="BI35" s="253"/>
      <c r="BJ35" s="253"/>
      <c r="BK35" s="253"/>
      <c r="BL35" s="253"/>
      <c r="BM35" s="253"/>
      <c r="BN35" s="253"/>
      <c r="BO35" s="253"/>
      <c r="BP35" s="253"/>
      <c r="BQ35" s="253"/>
      <c r="BR35" s="253"/>
      <c r="BS35" s="253"/>
      <c r="BT35" s="253"/>
      <c r="BU35" s="253"/>
      <c r="BV35" s="253"/>
      <c r="BW35" s="253"/>
      <c r="BX35" s="253"/>
      <c r="BY35" s="253"/>
      <c r="BZ35" s="253"/>
      <c r="CA35" s="253"/>
      <c r="CB35" s="253"/>
      <c r="CC35" s="253"/>
      <c r="CD35" s="253"/>
      <c r="CE35" s="253"/>
      <c r="CF35" s="253"/>
      <c r="CG35" s="253"/>
      <c r="CH35" s="253"/>
      <c r="CI35" s="253"/>
      <c r="CJ35" s="253"/>
      <c r="CK35" s="253"/>
      <c r="CL35" s="253"/>
      <c r="CM35" s="253"/>
      <c r="CN35" s="253"/>
      <c r="CO35" s="253"/>
      <c r="CP35" s="253"/>
      <c r="CQ35" s="253"/>
      <c r="CR35" s="253"/>
      <c r="CS35" s="253"/>
      <c r="CT35" s="253"/>
      <c r="CU35" s="253"/>
      <c r="CV35" s="253"/>
      <c r="CW35" s="253"/>
      <c r="CX35" s="253"/>
      <c r="CY35" s="253"/>
      <c r="CZ35" s="253"/>
      <c r="DA35" s="253"/>
      <c r="DB35" s="253"/>
      <c r="DC35" s="253"/>
      <c r="DD35" s="253"/>
      <c r="DE35" s="253"/>
      <c r="DF35" s="253"/>
      <c r="DG35" s="253"/>
      <c r="DH35" s="253"/>
      <c r="DI35" s="253"/>
      <c r="DJ35" s="253"/>
      <c r="DK35" s="253"/>
      <c r="DL35" s="253"/>
      <c r="DM35" s="253"/>
      <c r="DN35" s="253"/>
      <c r="DO35" s="253"/>
      <c r="DP35" s="253"/>
      <c r="DQ35" s="253"/>
      <c r="DR35" s="253"/>
      <c r="DS35" s="253"/>
      <c r="DT35" s="253"/>
      <c r="DU35" s="253"/>
    </row>
    <row r="36" spans="2:125" x14ac:dyDescent="0.15">
      <c r="F36" s="253"/>
      <c r="H36" s="253"/>
      <c r="J36" s="253"/>
      <c r="K36" s="253"/>
      <c r="L36" s="253"/>
      <c r="M36" s="253"/>
      <c r="N36" s="253"/>
      <c r="O36" s="253"/>
      <c r="Q36" s="253"/>
      <c r="S36" s="253"/>
      <c r="V36" s="253"/>
    </row>
    <row r="37" spans="2:125" x14ac:dyDescent="0.15"/>
    <row r="38" spans="2:125" x14ac:dyDescent="0.15"/>
    <row r="39" spans="2:125" x14ac:dyDescent="0.15"/>
    <row r="40" spans="2:125" x14ac:dyDescent="0.15">
      <c r="U40" s="253"/>
    </row>
    <row r="41" spans="2:125" x14ac:dyDescent="0.15">
      <c r="R41" s="253"/>
    </row>
    <row r="42" spans="2:125" x14ac:dyDescent="0.15">
      <c r="T42" s="253"/>
      <c r="W42" s="253"/>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253"/>
      <c r="AW42" s="253"/>
      <c r="AX42" s="253"/>
      <c r="AY42" s="253"/>
      <c r="AZ42" s="253"/>
      <c r="BA42" s="253"/>
      <c r="BB42" s="253"/>
      <c r="BC42" s="253"/>
      <c r="BD42" s="253"/>
      <c r="BE42" s="253"/>
      <c r="BF42" s="253"/>
      <c r="BG42" s="253"/>
      <c r="BH42" s="253"/>
      <c r="BI42" s="253"/>
      <c r="BJ42" s="253"/>
      <c r="BK42" s="253"/>
      <c r="BL42" s="253"/>
      <c r="BM42" s="253"/>
      <c r="BN42" s="253"/>
      <c r="BO42" s="253"/>
      <c r="BP42" s="253"/>
      <c r="BQ42" s="253"/>
      <c r="BR42" s="253"/>
      <c r="BS42" s="253"/>
      <c r="BT42" s="253"/>
      <c r="BU42" s="253"/>
      <c r="BV42" s="253"/>
      <c r="BW42" s="253"/>
      <c r="BX42" s="253"/>
      <c r="BY42" s="253"/>
      <c r="BZ42" s="253"/>
      <c r="CA42" s="253"/>
      <c r="CB42" s="253"/>
      <c r="CC42" s="253"/>
      <c r="CD42" s="253"/>
      <c r="CE42" s="253"/>
      <c r="CF42" s="253"/>
      <c r="CG42" s="253"/>
      <c r="CH42" s="253"/>
      <c r="CI42" s="253"/>
      <c r="CJ42" s="253"/>
      <c r="CK42" s="253"/>
      <c r="CL42" s="253"/>
      <c r="CM42" s="253"/>
      <c r="CN42" s="253"/>
      <c r="CO42" s="253"/>
      <c r="CP42" s="253"/>
      <c r="CQ42" s="253"/>
      <c r="CR42" s="253"/>
      <c r="CS42" s="253"/>
      <c r="CT42" s="253"/>
      <c r="CU42" s="253"/>
      <c r="CV42" s="253"/>
      <c r="CW42" s="253"/>
      <c r="CX42" s="253"/>
      <c r="CY42" s="253"/>
      <c r="CZ42" s="253"/>
      <c r="DA42" s="253"/>
      <c r="DB42" s="253"/>
      <c r="DC42" s="253"/>
      <c r="DD42" s="253"/>
      <c r="DE42" s="253"/>
      <c r="DF42" s="253"/>
      <c r="DG42" s="253"/>
      <c r="DH42" s="253"/>
      <c r="DI42" s="253"/>
      <c r="DJ42" s="253"/>
      <c r="DK42" s="253"/>
      <c r="DL42" s="253"/>
      <c r="DM42" s="253"/>
      <c r="DN42" s="253"/>
      <c r="DO42" s="253"/>
      <c r="DP42" s="253"/>
      <c r="DQ42" s="253"/>
      <c r="DR42" s="253"/>
      <c r="DS42" s="253"/>
      <c r="DT42" s="253"/>
      <c r="DU42" s="253"/>
    </row>
    <row r="43" spans="2:125" x14ac:dyDescent="0.15">
      <c r="Q43" s="253"/>
      <c r="S43" s="253"/>
      <c r="V43" s="25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54" t="s">
        <v>558</v>
      </c>
    </row>
  </sheetData>
  <sheetProtection algorithmName="SHA-512" hashValue="cMfeCJ0RfJPVkzJ/ZabXJVeMHyTyU1jJUCEyjfjC6GiRSHQRrnZ55RloitEsh247D8wnA+EsrtTY1tk08DhJIw==" saltValue="CMk2gqd8JJO90+FITKrG9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55" zoomScaleNormal="5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559</v>
      </c>
      <c r="G46" s="8" t="s">
        <v>560</v>
      </c>
      <c r="H46" s="8" t="s">
        <v>561</v>
      </c>
      <c r="I46" s="8" t="s">
        <v>562</v>
      </c>
      <c r="J46" s="9" t="s">
        <v>563</v>
      </c>
    </row>
    <row r="47" spans="2:10" ht="57.75" customHeight="1" x14ac:dyDescent="0.15">
      <c r="B47" s="10"/>
      <c r="C47" s="1126" t="s">
        <v>3</v>
      </c>
      <c r="D47" s="1126"/>
      <c r="E47" s="1127"/>
      <c r="F47" s="11">
        <v>57.46</v>
      </c>
      <c r="G47" s="12">
        <v>50.61</v>
      </c>
      <c r="H47" s="12">
        <v>52.81</v>
      </c>
      <c r="I47" s="12">
        <v>49.57</v>
      </c>
      <c r="J47" s="13">
        <v>59.07</v>
      </c>
    </row>
    <row r="48" spans="2:10" ht="57.75" customHeight="1" x14ac:dyDescent="0.15">
      <c r="B48" s="14"/>
      <c r="C48" s="1128" t="s">
        <v>4</v>
      </c>
      <c r="D48" s="1128"/>
      <c r="E48" s="1129"/>
      <c r="F48" s="15">
        <v>15.12</v>
      </c>
      <c r="G48" s="16">
        <v>8.1</v>
      </c>
      <c r="H48" s="16">
        <v>1.64</v>
      </c>
      <c r="I48" s="16">
        <v>13.5</v>
      </c>
      <c r="J48" s="17">
        <v>6.13</v>
      </c>
    </row>
    <row r="49" spans="2:10" ht="57.75" customHeight="1" thickBot="1" x14ac:dyDescent="0.2">
      <c r="B49" s="18"/>
      <c r="C49" s="1130" t="s">
        <v>5</v>
      </c>
      <c r="D49" s="1130"/>
      <c r="E49" s="1131"/>
      <c r="F49" s="19">
        <v>1.33</v>
      </c>
      <c r="G49" s="20" t="s">
        <v>564</v>
      </c>
      <c r="H49" s="20" t="s">
        <v>565</v>
      </c>
      <c r="I49" s="20">
        <v>14.41</v>
      </c>
      <c r="J49" s="21" t="s">
        <v>566</v>
      </c>
    </row>
    <row r="50" spans="2:10" x14ac:dyDescent="0.15"/>
  </sheetData>
  <sheetProtection algorithmName="SHA-512" hashValue="KqmXWG5xit7mGQm3mWmSeuy4Y/F2sNJJWJ9EQQNeIEvtsrVo9zQ4sD9X99/qAXuW01ynpcwkRvQVAsR1BYZ8Yg==" saltValue="y6zfcYLYOWU8EgUu87egO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55" zoomScaleNormal="55"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559</v>
      </c>
      <c r="G33" s="29" t="s">
        <v>560</v>
      </c>
      <c r="H33" s="29" t="s">
        <v>561</v>
      </c>
      <c r="I33" s="29" t="s">
        <v>562</v>
      </c>
      <c r="J33" s="30" t="s">
        <v>563</v>
      </c>
      <c r="K33" s="22"/>
      <c r="L33" s="22"/>
      <c r="M33" s="22"/>
      <c r="N33" s="22"/>
      <c r="O33" s="22"/>
      <c r="P33" s="22"/>
    </row>
    <row r="34" spans="1:16" ht="39" customHeight="1" x14ac:dyDescent="0.15">
      <c r="A34" s="22"/>
      <c r="B34" s="31"/>
      <c r="C34" s="1136" t="s">
        <v>567</v>
      </c>
      <c r="D34" s="1136"/>
      <c r="E34" s="1137"/>
      <c r="F34" s="32">
        <v>15.12</v>
      </c>
      <c r="G34" s="33">
        <v>8.09</v>
      </c>
      <c r="H34" s="33">
        <v>1.63</v>
      </c>
      <c r="I34" s="33">
        <v>13.49</v>
      </c>
      <c r="J34" s="34">
        <v>6.12</v>
      </c>
      <c r="K34" s="22"/>
      <c r="L34" s="22"/>
      <c r="M34" s="22"/>
      <c r="N34" s="22"/>
      <c r="O34" s="22"/>
      <c r="P34" s="22"/>
    </row>
    <row r="35" spans="1:16" ht="39" customHeight="1" x14ac:dyDescent="0.15">
      <c r="A35" s="22"/>
      <c r="B35" s="35"/>
      <c r="C35" s="1132" t="s">
        <v>568</v>
      </c>
      <c r="D35" s="1132"/>
      <c r="E35" s="1133"/>
      <c r="F35" s="36">
        <v>0.02</v>
      </c>
      <c r="G35" s="37">
        <v>0.02</v>
      </c>
      <c r="H35" s="37">
        <v>7.0000000000000007E-2</v>
      </c>
      <c r="I35" s="37">
        <v>0.09</v>
      </c>
      <c r="J35" s="38">
        <v>0.05</v>
      </c>
      <c r="K35" s="22"/>
      <c r="L35" s="22"/>
      <c r="M35" s="22"/>
      <c r="N35" s="22"/>
      <c r="O35" s="22"/>
      <c r="P35" s="22"/>
    </row>
    <row r="36" spans="1:16" ht="39" customHeight="1" x14ac:dyDescent="0.15">
      <c r="A36" s="22"/>
      <c r="B36" s="35"/>
      <c r="C36" s="1132" t="s">
        <v>569</v>
      </c>
      <c r="D36" s="1132"/>
      <c r="E36" s="1133"/>
      <c r="F36" s="36">
        <v>0.17</v>
      </c>
      <c r="G36" s="37">
        <v>0</v>
      </c>
      <c r="H36" s="37">
        <v>0</v>
      </c>
      <c r="I36" s="37">
        <v>0</v>
      </c>
      <c r="J36" s="38">
        <v>0</v>
      </c>
      <c r="K36" s="22"/>
      <c r="L36" s="22"/>
      <c r="M36" s="22"/>
      <c r="N36" s="22"/>
      <c r="O36" s="22"/>
      <c r="P36" s="22"/>
    </row>
    <row r="37" spans="1:16" ht="39" customHeight="1" x14ac:dyDescent="0.15">
      <c r="A37" s="22"/>
      <c r="B37" s="35"/>
      <c r="C37" s="1132" t="s">
        <v>570</v>
      </c>
      <c r="D37" s="1132"/>
      <c r="E37" s="1133"/>
      <c r="F37" s="36">
        <v>0</v>
      </c>
      <c r="G37" s="37">
        <v>0</v>
      </c>
      <c r="H37" s="37">
        <v>0</v>
      </c>
      <c r="I37" s="37">
        <v>0</v>
      </c>
      <c r="J37" s="38">
        <v>0</v>
      </c>
      <c r="K37" s="22"/>
      <c r="L37" s="22"/>
      <c r="M37" s="22"/>
      <c r="N37" s="22"/>
      <c r="O37" s="22"/>
      <c r="P37" s="22"/>
    </row>
    <row r="38" spans="1:16" ht="39" customHeight="1" x14ac:dyDescent="0.15">
      <c r="A38" s="22"/>
      <c r="B38" s="35"/>
      <c r="C38" s="1132" t="s">
        <v>571</v>
      </c>
      <c r="D38" s="1132"/>
      <c r="E38" s="1133"/>
      <c r="F38" s="36">
        <v>0</v>
      </c>
      <c r="G38" s="37">
        <v>0</v>
      </c>
      <c r="H38" s="37">
        <v>0</v>
      </c>
      <c r="I38" s="37">
        <v>0</v>
      </c>
      <c r="J38" s="38">
        <v>0</v>
      </c>
      <c r="K38" s="22"/>
      <c r="L38" s="22"/>
      <c r="M38" s="22"/>
      <c r="N38" s="22"/>
      <c r="O38" s="22"/>
      <c r="P38" s="22"/>
    </row>
    <row r="39" spans="1:16" ht="39" customHeight="1" x14ac:dyDescent="0.15">
      <c r="A39" s="22"/>
      <c r="B39" s="35"/>
      <c r="C39" s="1132"/>
      <c r="D39" s="1132"/>
      <c r="E39" s="1133"/>
      <c r="F39" s="36"/>
      <c r="G39" s="37"/>
      <c r="H39" s="37"/>
      <c r="I39" s="37"/>
      <c r="J39" s="38"/>
      <c r="K39" s="22"/>
      <c r="L39" s="22"/>
      <c r="M39" s="22"/>
      <c r="N39" s="22"/>
      <c r="O39" s="22"/>
      <c r="P39" s="22"/>
    </row>
    <row r="40" spans="1:16" ht="39" customHeight="1" x14ac:dyDescent="0.15">
      <c r="A40" s="22"/>
      <c r="B40" s="35"/>
      <c r="C40" s="1132"/>
      <c r="D40" s="1132"/>
      <c r="E40" s="1133"/>
      <c r="F40" s="36"/>
      <c r="G40" s="37"/>
      <c r="H40" s="37"/>
      <c r="I40" s="37"/>
      <c r="J40" s="38"/>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572</v>
      </c>
      <c r="D42" s="1132"/>
      <c r="E42" s="1133"/>
      <c r="F42" s="36" t="s">
        <v>517</v>
      </c>
      <c r="G42" s="37" t="s">
        <v>517</v>
      </c>
      <c r="H42" s="37" t="s">
        <v>517</v>
      </c>
      <c r="I42" s="37" t="s">
        <v>517</v>
      </c>
      <c r="J42" s="38" t="s">
        <v>517</v>
      </c>
      <c r="K42" s="22"/>
      <c r="L42" s="22"/>
      <c r="M42" s="22"/>
      <c r="N42" s="22"/>
      <c r="O42" s="22"/>
      <c r="P42" s="22"/>
    </row>
    <row r="43" spans="1:16" ht="39" customHeight="1" thickBot="1" x14ac:dyDescent="0.2">
      <c r="A43" s="22"/>
      <c r="B43" s="40"/>
      <c r="C43" s="1134" t="s">
        <v>573</v>
      </c>
      <c r="D43" s="1134"/>
      <c r="E43" s="1135"/>
      <c r="F43" s="41" t="s">
        <v>517</v>
      </c>
      <c r="G43" s="42" t="s">
        <v>517</v>
      </c>
      <c r="H43" s="42" t="s">
        <v>517</v>
      </c>
      <c r="I43" s="42" t="s">
        <v>517</v>
      </c>
      <c r="J43" s="43" t="s">
        <v>517</v>
      </c>
      <c r="K43" s="22"/>
      <c r="L43" s="22"/>
      <c r="M43" s="22"/>
      <c r="N43" s="22"/>
      <c r="O43" s="22"/>
      <c r="P43" s="22"/>
    </row>
    <row r="44" spans="1:16" ht="39" customHeight="1" x14ac:dyDescent="0.15">
      <c r="A44" s="22"/>
      <c r="B44" s="44" t="s">
        <v>8</v>
      </c>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YXKtVzbXLtnILsWV7OyoJY1SK3ho+m5xoCboZproSEZe24r9H2UgpIgsVP+yNDxOEHC/o/FwyYNpDzX/l/wIuw==" saltValue="ldeBeGC5F3FqtCSdByxJy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55" zoomScaleNormal="55"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9</v>
      </c>
      <c r="P43" s="46"/>
      <c r="Q43" s="46"/>
      <c r="R43" s="46"/>
      <c r="S43" s="46"/>
      <c r="T43" s="46"/>
      <c r="U43" s="46"/>
    </row>
    <row r="44" spans="1:21" ht="30.75" customHeight="1" thickBot="1" x14ac:dyDescent="0.2">
      <c r="A44" s="46"/>
      <c r="B44" s="49" t="s">
        <v>10</v>
      </c>
      <c r="C44" s="50"/>
      <c r="D44" s="50"/>
      <c r="E44" s="51"/>
      <c r="F44" s="51"/>
      <c r="G44" s="51"/>
      <c r="H44" s="51"/>
      <c r="I44" s="51"/>
      <c r="J44" s="52" t="s">
        <v>2</v>
      </c>
      <c r="K44" s="53" t="s">
        <v>559</v>
      </c>
      <c r="L44" s="54" t="s">
        <v>560</v>
      </c>
      <c r="M44" s="54" t="s">
        <v>561</v>
      </c>
      <c r="N44" s="54" t="s">
        <v>562</v>
      </c>
      <c r="O44" s="55" t="s">
        <v>563</v>
      </c>
      <c r="P44" s="46"/>
      <c r="Q44" s="46"/>
      <c r="R44" s="46"/>
      <c r="S44" s="46"/>
      <c r="T44" s="46"/>
      <c r="U44" s="46"/>
    </row>
    <row r="45" spans="1:21" ht="30.75" customHeight="1" x14ac:dyDescent="0.15">
      <c r="A45" s="46"/>
      <c r="B45" s="1138" t="s">
        <v>11</v>
      </c>
      <c r="C45" s="1139"/>
      <c r="D45" s="56"/>
      <c r="E45" s="1144" t="s">
        <v>12</v>
      </c>
      <c r="F45" s="1144"/>
      <c r="G45" s="1144"/>
      <c r="H45" s="1144"/>
      <c r="I45" s="1144"/>
      <c r="J45" s="1145"/>
      <c r="K45" s="57">
        <v>137</v>
      </c>
      <c r="L45" s="58">
        <v>146</v>
      </c>
      <c r="M45" s="58">
        <v>151</v>
      </c>
      <c r="N45" s="58">
        <v>163</v>
      </c>
      <c r="O45" s="59">
        <v>264</v>
      </c>
      <c r="P45" s="46"/>
      <c r="Q45" s="46"/>
      <c r="R45" s="46"/>
      <c r="S45" s="46"/>
      <c r="T45" s="46"/>
      <c r="U45" s="46"/>
    </row>
    <row r="46" spans="1:21" ht="30.75" customHeight="1" x14ac:dyDescent="0.15">
      <c r="A46" s="46"/>
      <c r="B46" s="1140"/>
      <c r="C46" s="1141"/>
      <c r="D46" s="60"/>
      <c r="E46" s="1146" t="s">
        <v>13</v>
      </c>
      <c r="F46" s="1146"/>
      <c r="G46" s="1146"/>
      <c r="H46" s="1146"/>
      <c r="I46" s="1146"/>
      <c r="J46" s="1147"/>
      <c r="K46" s="61" t="s">
        <v>517</v>
      </c>
      <c r="L46" s="62" t="s">
        <v>517</v>
      </c>
      <c r="M46" s="62" t="s">
        <v>517</v>
      </c>
      <c r="N46" s="62" t="s">
        <v>517</v>
      </c>
      <c r="O46" s="63" t="s">
        <v>517</v>
      </c>
      <c r="P46" s="46"/>
      <c r="Q46" s="46"/>
      <c r="R46" s="46"/>
      <c r="S46" s="46"/>
      <c r="T46" s="46"/>
      <c r="U46" s="46"/>
    </row>
    <row r="47" spans="1:21" ht="30.75" customHeight="1" x14ac:dyDescent="0.15">
      <c r="A47" s="46"/>
      <c r="B47" s="1140"/>
      <c r="C47" s="1141"/>
      <c r="D47" s="60"/>
      <c r="E47" s="1146" t="s">
        <v>14</v>
      </c>
      <c r="F47" s="1146"/>
      <c r="G47" s="1146"/>
      <c r="H47" s="1146"/>
      <c r="I47" s="1146"/>
      <c r="J47" s="1147"/>
      <c r="K47" s="61" t="s">
        <v>517</v>
      </c>
      <c r="L47" s="62" t="s">
        <v>517</v>
      </c>
      <c r="M47" s="62" t="s">
        <v>517</v>
      </c>
      <c r="N47" s="62" t="s">
        <v>517</v>
      </c>
      <c r="O47" s="63" t="s">
        <v>517</v>
      </c>
      <c r="P47" s="46"/>
      <c r="Q47" s="46"/>
      <c r="R47" s="46"/>
      <c r="S47" s="46"/>
      <c r="T47" s="46"/>
      <c r="U47" s="46"/>
    </row>
    <row r="48" spans="1:21" ht="30.75" customHeight="1" x14ac:dyDescent="0.15">
      <c r="A48" s="46"/>
      <c r="B48" s="1140"/>
      <c r="C48" s="1141"/>
      <c r="D48" s="60"/>
      <c r="E48" s="1146" t="s">
        <v>15</v>
      </c>
      <c r="F48" s="1146"/>
      <c r="G48" s="1146"/>
      <c r="H48" s="1146"/>
      <c r="I48" s="1146"/>
      <c r="J48" s="1147"/>
      <c r="K48" s="61" t="s">
        <v>517</v>
      </c>
      <c r="L48" s="62" t="s">
        <v>517</v>
      </c>
      <c r="M48" s="62" t="s">
        <v>517</v>
      </c>
      <c r="N48" s="62" t="s">
        <v>517</v>
      </c>
      <c r="O48" s="63">
        <v>1</v>
      </c>
      <c r="P48" s="46"/>
      <c r="Q48" s="46"/>
      <c r="R48" s="46"/>
      <c r="S48" s="46"/>
      <c r="T48" s="46"/>
      <c r="U48" s="46"/>
    </row>
    <row r="49" spans="1:21" ht="30.75" customHeight="1" x14ac:dyDescent="0.15">
      <c r="A49" s="46"/>
      <c r="B49" s="1140"/>
      <c r="C49" s="1141"/>
      <c r="D49" s="60"/>
      <c r="E49" s="1146" t="s">
        <v>16</v>
      </c>
      <c r="F49" s="1146"/>
      <c r="G49" s="1146"/>
      <c r="H49" s="1146"/>
      <c r="I49" s="1146"/>
      <c r="J49" s="1147"/>
      <c r="K49" s="61">
        <v>19</v>
      </c>
      <c r="L49" s="62">
        <v>17</v>
      </c>
      <c r="M49" s="62">
        <v>12</v>
      </c>
      <c r="N49" s="62">
        <v>2</v>
      </c>
      <c r="O49" s="63">
        <v>2</v>
      </c>
      <c r="P49" s="46"/>
      <c r="Q49" s="46"/>
      <c r="R49" s="46"/>
      <c r="S49" s="46"/>
      <c r="T49" s="46"/>
      <c r="U49" s="46"/>
    </row>
    <row r="50" spans="1:21" ht="30.75" customHeight="1" x14ac:dyDescent="0.15">
      <c r="A50" s="46"/>
      <c r="B50" s="1140"/>
      <c r="C50" s="1141"/>
      <c r="D50" s="60"/>
      <c r="E50" s="1146" t="s">
        <v>17</v>
      </c>
      <c r="F50" s="1146"/>
      <c r="G50" s="1146"/>
      <c r="H50" s="1146"/>
      <c r="I50" s="1146"/>
      <c r="J50" s="1147"/>
      <c r="K50" s="61" t="s">
        <v>517</v>
      </c>
      <c r="L50" s="62" t="s">
        <v>517</v>
      </c>
      <c r="M50" s="62" t="s">
        <v>517</v>
      </c>
      <c r="N50" s="62" t="s">
        <v>517</v>
      </c>
      <c r="O50" s="63" t="s">
        <v>517</v>
      </c>
      <c r="P50" s="46"/>
      <c r="Q50" s="46"/>
      <c r="R50" s="46"/>
      <c r="S50" s="46"/>
      <c r="T50" s="46"/>
      <c r="U50" s="46"/>
    </row>
    <row r="51" spans="1:21" ht="30.75" customHeight="1" x14ac:dyDescent="0.15">
      <c r="A51" s="46"/>
      <c r="B51" s="1142"/>
      <c r="C51" s="1143"/>
      <c r="D51" s="64"/>
      <c r="E51" s="1146" t="s">
        <v>18</v>
      </c>
      <c r="F51" s="1146"/>
      <c r="G51" s="1146"/>
      <c r="H51" s="1146"/>
      <c r="I51" s="1146"/>
      <c r="J51" s="1147"/>
      <c r="K51" s="61" t="s">
        <v>517</v>
      </c>
      <c r="L51" s="62" t="s">
        <v>517</v>
      </c>
      <c r="M51" s="62" t="s">
        <v>517</v>
      </c>
      <c r="N51" s="62" t="s">
        <v>517</v>
      </c>
      <c r="O51" s="63" t="s">
        <v>517</v>
      </c>
      <c r="P51" s="46"/>
      <c r="Q51" s="46"/>
      <c r="R51" s="46"/>
      <c r="S51" s="46"/>
      <c r="T51" s="46"/>
      <c r="U51" s="46"/>
    </row>
    <row r="52" spans="1:21" ht="30.75" customHeight="1" x14ac:dyDescent="0.15">
      <c r="A52" s="46"/>
      <c r="B52" s="1148" t="s">
        <v>19</v>
      </c>
      <c r="C52" s="1149"/>
      <c r="D52" s="64"/>
      <c r="E52" s="1146" t="s">
        <v>20</v>
      </c>
      <c r="F52" s="1146"/>
      <c r="G52" s="1146"/>
      <c r="H52" s="1146"/>
      <c r="I52" s="1146"/>
      <c r="J52" s="1147"/>
      <c r="K52" s="61">
        <v>206</v>
      </c>
      <c r="L52" s="62">
        <v>207</v>
      </c>
      <c r="M52" s="62">
        <v>204</v>
      </c>
      <c r="N52" s="62">
        <v>208</v>
      </c>
      <c r="O52" s="63">
        <v>276</v>
      </c>
      <c r="P52" s="46"/>
      <c r="Q52" s="46"/>
      <c r="R52" s="46"/>
      <c r="S52" s="46"/>
      <c r="T52" s="46"/>
      <c r="U52" s="46"/>
    </row>
    <row r="53" spans="1:21" ht="30.75" customHeight="1" thickBot="1" x14ac:dyDescent="0.2">
      <c r="A53" s="46"/>
      <c r="B53" s="1150" t="s">
        <v>21</v>
      </c>
      <c r="C53" s="1151"/>
      <c r="D53" s="65"/>
      <c r="E53" s="1152" t="s">
        <v>22</v>
      </c>
      <c r="F53" s="1152"/>
      <c r="G53" s="1152"/>
      <c r="H53" s="1152"/>
      <c r="I53" s="1152"/>
      <c r="J53" s="1153"/>
      <c r="K53" s="66">
        <v>-50</v>
      </c>
      <c r="L53" s="67">
        <v>-44</v>
      </c>
      <c r="M53" s="67">
        <v>-41</v>
      </c>
      <c r="N53" s="67">
        <v>-43</v>
      </c>
      <c r="O53" s="68">
        <v>-9</v>
      </c>
      <c r="P53" s="46"/>
      <c r="Q53" s="46"/>
      <c r="R53" s="46"/>
      <c r="S53" s="46"/>
      <c r="T53" s="46"/>
      <c r="U53" s="46"/>
    </row>
    <row r="54" spans="1:21" ht="24" customHeight="1" x14ac:dyDescent="0.15">
      <c r="A54" s="46"/>
      <c r="B54" s="69" t="s">
        <v>23</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t="s">
        <v>24</v>
      </c>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25</v>
      </c>
      <c r="C56" s="71"/>
      <c r="D56" s="71"/>
      <c r="E56" s="71"/>
      <c r="F56" s="71"/>
      <c r="G56" s="71"/>
      <c r="H56" s="71"/>
      <c r="I56" s="71"/>
      <c r="J56" s="71"/>
      <c r="K56" s="72"/>
      <c r="L56" s="72"/>
      <c r="M56" s="72"/>
      <c r="N56" s="72"/>
      <c r="O56" s="73" t="s">
        <v>574</v>
      </c>
      <c r="P56" s="46"/>
      <c r="Q56" s="46"/>
      <c r="R56" s="46"/>
      <c r="S56" s="46"/>
      <c r="T56" s="46"/>
      <c r="U56" s="46"/>
    </row>
    <row r="57" spans="1:21" ht="31.5" customHeight="1" thickBot="1" x14ac:dyDescent="0.2">
      <c r="A57" s="46"/>
      <c r="B57" s="74"/>
      <c r="C57" s="75"/>
      <c r="D57" s="75"/>
      <c r="E57" s="76"/>
      <c r="F57" s="76"/>
      <c r="G57" s="76"/>
      <c r="H57" s="76"/>
      <c r="I57" s="76"/>
      <c r="J57" s="77" t="s">
        <v>2</v>
      </c>
      <c r="K57" s="78" t="s">
        <v>575</v>
      </c>
      <c r="L57" s="79" t="s">
        <v>576</v>
      </c>
      <c r="M57" s="79" t="s">
        <v>577</v>
      </c>
      <c r="N57" s="79" t="s">
        <v>578</v>
      </c>
      <c r="O57" s="80" t="s">
        <v>579</v>
      </c>
      <c r="P57" s="46"/>
      <c r="Q57" s="46"/>
      <c r="R57" s="46"/>
      <c r="S57" s="46"/>
      <c r="T57" s="46"/>
      <c r="U57" s="46"/>
    </row>
    <row r="58" spans="1:21" ht="31.5" customHeight="1" x14ac:dyDescent="0.15">
      <c r="B58" s="1154" t="s">
        <v>26</v>
      </c>
      <c r="C58" s="1155"/>
      <c r="D58" s="1160" t="s">
        <v>27</v>
      </c>
      <c r="E58" s="1161"/>
      <c r="F58" s="1161"/>
      <c r="G58" s="1161"/>
      <c r="H58" s="1161"/>
      <c r="I58" s="1161"/>
      <c r="J58" s="1162"/>
      <c r="K58" s="81"/>
      <c r="L58" s="82"/>
      <c r="M58" s="82"/>
      <c r="N58" s="82"/>
      <c r="O58" s="83"/>
    </row>
    <row r="59" spans="1:21" ht="31.5" customHeight="1" x14ac:dyDescent="0.15">
      <c r="B59" s="1156"/>
      <c r="C59" s="1157"/>
      <c r="D59" s="1163" t="s">
        <v>28</v>
      </c>
      <c r="E59" s="1164"/>
      <c r="F59" s="1164"/>
      <c r="G59" s="1164"/>
      <c r="H59" s="1164"/>
      <c r="I59" s="1164"/>
      <c r="J59" s="1165"/>
      <c r="K59" s="84"/>
      <c r="L59" s="85"/>
      <c r="M59" s="85"/>
      <c r="N59" s="85"/>
      <c r="O59" s="86"/>
    </row>
    <row r="60" spans="1:21" ht="31.5" customHeight="1" thickBot="1" x14ac:dyDescent="0.2">
      <c r="B60" s="1158"/>
      <c r="C60" s="1159"/>
      <c r="D60" s="1166" t="s">
        <v>29</v>
      </c>
      <c r="E60" s="1167"/>
      <c r="F60" s="1167"/>
      <c r="G60" s="1167"/>
      <c r="H60" s="1167"/>
      <c r="I60" s="1167"/>
      <c r="J60" s="1168"/>
      <c r="K60" s="87"/>
      <c r="L60" s="88"/>
      <c r="M60" s="88"/>
      <c r="N60" s="88"/>
      <c r="O60" s="89"/>
    </row>
    <row r="61" spans="1:21" ht="24" customHeight="1" x14ac:dyDescent="0.15">
      <c r="B61" s="90"/>
      <c r="C61" s="90"/>
      <c r="D61" s="91" t="s">
        <v>30</v>
      </c>
      <c r="E61" s="92"/>
      <c r="F61" s="92"/>
      <c r="G61" s="92"/>
      <c r="H61" s="92"/>
      <c r="I61" s="92"/>
      <c r="J61" s="92"/>
      <c r="K61" s="92"/>
      <c r="L61" s="92"/>
      <c r="M61" s="92"/>
      <c r="N61" s="92"/>
      <c r="O61" s="92"/>
    </row>
    <row r="62" spans="1:21" ht="24" customHeight="1" x14ac:dyDescent="0.15">
      <c r="B62" s="93"/>
      <c r="C62" s="93"/>
      <c r="D62" s="91" t="s">
        <v>31</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p7QCjRcJ+iRCUONGrwXBAhMOzfA8OhyZiVNdRi3YRxxsRP3ZSc/ZJcsGBU+cwSj7pEUK08/z/wnskUerK4MqBQ==" saltValue="EDWuK15z5YmfdM3yVbT84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4"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55" zoomScaleNormal="55" zoomScaleSheetLayoutView="100" workbookViewId="0"/>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9</v>
      </c>
    </row>
    <row r="40" spans="2:13" ht="27.75" customHeight="1" thickBot="1" x14ac:dyDescent="0.2">
      <c r="B40" s="96" t="s">
        <v>10</v>
      </c>
      <c r="C40" s="97"/>
      <c r="D40" s="97"/>
      <c r="E40" s="98"/>
      <c r="F40" s="98"/>
      <c r="G40" s="98"/>
      <c r="H40" s="99" t="s">
        <v>2</v>
      </c>
      <c r="I40" s="100" t="s">
        <v>559</v>
      </c>
      <c r="J40" s="101" t="s">
        <v>560</v>
      </c>
      <c r="K40" s="101" t="s">
        <v>561</v>
      </c>
      <c r="L40" s="101" t="s">
        <v>562</v>
      </c>
      <c r="M40" s="102" t="s">
        <v>563</v>
      </c>
    </row>
    <row r="41" spans="2:13" ht="27.75" customHeight="1" x14ac:dyDescent="0.15">
      <c r="B41" s="1169" t="s">
        <v>32</v>
      </c>
      <c r="C41" s="1170"/>
      <c r="D41" s="103"/>
      <c r="E41" s="1175" t="s">
        <v>33</v>
      </c>
      <c r="F41" s="1175"/>
      <c r="G41" s="1175"/>
      <c r="H41" s="1176"/>
      <c r="I41" s="342">
        <v>2175</v>
      </c>
      <c r="J41" s="343">
        <v>2295</v>
      </c>
      <c r="K41" s="343">
        <v>2369</v>
      </c>
      <c r="L41" s="343">
        <v>2450</v>
      </c>
      <c r="M41" s="344">
        <v>2429</v>
      </c>
    </row>
    <row r="42" spans="2:13" ht="27.75" customHeight="1" x14ac:dyDescent="0.15">
      <c r="B42" s="1171"/>
      <c r="C42" s="1172"/>
      <c r="D42" s="104"/>
      <c r="E42" s="1177" t="s">
        <v>34</v>
      </c>
      <c r="F42" s="1177"/>
      <c r="G42" s="1177"/>
      <c r="H42" s="1178"/>
      <c r="I42" s="345">
        <v>2</v>
      </c>
      <c r="J42" s="346">
        <v>17</v>
      </c>
      <c r="K42" s="346">
        <v>7</v>
      </c>
      <c r="L42" s="346">
        <v>7</v>
      </c>
      <c r="M42" s="347">
        <v>2</v>
      </c>
    </row>
    <row r="43" spans="2:13" ht="27.75" customHeight="1" x14ac:dyDescent="0.15">
      <c r="B43" s="1171"/>
      <c r="C43" s="1172"/>
      <c r="D43" s="104"/>
      <c r="E43" s="1177" t="s">
        <v>35</v>
      </c>
      <c r="F43" s="1177"/>
      <c r="G43" s="1177"/>
      <c r="H43" s="1178"/>
      <c r="I43" s="345">
        <v>5</v>
      </c>
      <c r="J43" s="346" t="s">
        <v>517</v>
      </c>
      <c r="K43" s="346" t="s">
        <v>517</v>
      </c>
      <c r="L43" s="346" t="s">
        <v>517</v>
      </c>
      <c r="M43" s="347" t="s">
        <v>517</v>
      </c>
    </row>
    <row r="44" spans="2:13" ht="27.75" customHeight="1" x14ac:dyDescent="0.15">
      <c r="B44" s="1171"/>
      <c r="C44" s="1172"/>
      <c r="D44" s="104"/>
      <c r="E44" s="1177" t="s">
        <v>36</v>
      </c>
      <c r="F44" s="1177"/>
      <c r="G44" s="1177"/>
      <c r="H44" s="1178"/>
      <c r="I44" s="345">
        <v>34</v>
      </c>
      <c r="J44" s="346">
        <v>17</v>
      </c>
      <c r="K44" s="346">
        <v>4</v>
      </c>
      <c r="L44" s="346">
        <v>2</v>
      </c>
      <c r="M44" s="347" t="s">
        <v>517</v>
      </c>
    </row>
    <row r="45" spans="2:13" ht="27.75" customHeight="1" x14ac:dyDescent="0.15">
      <c r="B45" s="1171"/>
      <c r="C45" s="1172"/>
      <c r="D45" s="104"/>
      <c r="E45" s="1177" t="s">
        <v>37</v>
      </c>
      <c r="F45" s="1177"/>
      <c r="G45" s="1177"/>
      <c r="H45" s="1178"/>
      <c r="I45" s="345">
        <v>324</v>
      </c>
      <c r="J45" s="346">
        <v>339</v>
      </c>
      <c r="K45" s="346">
        <v>342</v>
      </c>
      <c r="L45" s="346">
        <v>359</v>
      </c>
      <c r="M45" s="347">
        <v>375</v>
      </c>
    </row>
    <row r="46" spans="2:13" ht="27.75" customHeight="1" x14ac:dyDescent="0.15">
      <c r="B46" s="1171"/>
      <c r="C46" s="1172"/>
      <c r="D46" s="105"/>
      <c r="E46" s="1177" t="s">
        <v>38</v>
      </c>
      <c r="F46" s="1177"/>
      <c r="G46" s="1177"/>
      <c r="H46" s="1178"/>
      <c r="I46" s="345" t="s">
        <v>517</v>
      </c>
      <c r="J46" s="346" t="s">
        <v>517</v>
      </c>
      <c r="K46" s="346" t="s">
        <v>517</v>
      </c>
      <c r="L46" s="346" t="s">
        <v>517</v>
      </c>
      <c r="M46" s="347" t="s">
        <v>517</v>
      </c>
    </row>
    <row r="47" spans="2:13" ht="27.75" customHeight="1" x14ac:dyDescent="0.15">
      <c r="B47" s="1171"/>
      <c r="C47" s="1172"/>
      <c r="D47" s="106"/>
      <c r="E47" s="1179" t="s">
        <v>39</v>
      </c>
      <c r="F47" s="1180"/>
      <c r="G47" s="1180"/>
      <c r="H47" s="1181"/>
      <c r="I47" s="345" t="s">
        <v>517</v>
      </c>
      <c r="J47" s="346" t="s">
        <v>517</v>
      </c>
      <c r="K47" s="346" t="s">
        <v>517</v>
      </c>
      <c r="L47" s="346" t="s">
        <v>517</v>
      </c>
      <c r="M47" s="347" t="s">
        <v>517</v>
      </c>
    </row>
    <row r="48" spans="2:13" ht="27.75" customHeight="1" x14ac:dyDescent="0.15">
      <c r="B48" s="1171"/>
      <c r="C48" s="1172"/>
      <c r="D48" s="104"/>
      <c r="E48" s="1177" t="s">
        <v>40</v>
      </c>
      <c r="F48" s="1177"/>
      <c r="G48" s="1177"/>
      <c r="H48" s="1178"/>
      <c r="I48" s="345" t="s">
        <v>517</v>
      </c>
      <c r="J48" s="346" t="s">
        <v>517</v>
      </c>
      <c r="K48" s="346" t="s">
        <v>517</v>
      </c>
      <c r="L48" s="346" t="s">
        <v>517</v>
      </c>
      <c r="M48" s="347" t="s">
        <v>517</v>
      </c>
    </row>
    <row r="49" spans="2:13" ht="27.75" customHeight="1" x14ac:dyDescent="0.15">
      <c r="B49" s="1173"/>
      <c r="C49" s="1174"/>
      <c r="D49" s="104"/>
      <c r="E49" s="1177" t="s">
        <v>41</v>
      </c>
      <c r="F49" s="1177"/>
      <c r="G49" s="1177"/>
      <c r="H49" s="1178"/>
      <c r="I49" s="345" t="s">
        <v>517</v>
      </c>
      <c r="J49" s="346" t="s">
        <v>517</v>
      </c>
      <c r="K49" s="346" t="s">
        <v>517</v>
      </c>
      <c r="L49" s="346" t="s">
        <v>517</v>
      </c>
      <c r="M49" s="347" t="s">
        <v>517</v>
      </c>
    </row>
    <row r="50" spans="2:13" ht="27.75" customHeight="1" x14ac:dyDescent="0.15">
      <c r="B50" s="1182" t="s">
        <v>42</v>
      </c>
      <c r="C50" s="1183"/>
      <c r="D50" s="107"/>
      <c r="E50" s="1177" t="s">
        <v>43</v>
      </c>
      <c r="F50" s="1177"/>
      <c r="G50" s="1177"/>
      <c r="H50" s="1178"/>
      <c r="I50" s="345">
        <v>3186</v>
      </c>
      <c r="J50" s="346">
        <v>3169</v>
      </c>
      <c r="K50" s="346">
        <v>3291</v>
      </c>
      <c r="L50" s="346">
        <v>3347</v>
      </c>
      <c r="M50" s="347">
        <v>3540</v>
      </c>
    </row>
    <row r="51" spans="2:13" ht="27.75" customHeight="1" x14ac:dyDescent="0.15">
      <c r="B51" s="1171"/>
      <c r="C51" s="1172"/>
      <c r="D51" s="104"/>
      <c r="E51" s="1177" t="s">
        <v>44</v>
      </c>
      <c r="F51" s="1177"/>
      <c r="G51" s="1177"/>
      <c r="H51" s="1178"/>
      <c r="I51" s="345" t="s">
        <v>517</v>
      </c>
      <c r="J51" s="346" t="s">
        <v>517</v>
      </c>
      <c r="K51" s="346" t="s">
        <v>517</v>
      </c>
      <c r="L51" s="346" t="s">
        <v>517</v>
      </c>
      <c r="M51" s="347" t="s">
        <v>517</v>
      </c>
    </row>
    <row r="52" spans="2:13" ht="27.75" customHeight="1" x14ac:dyDescent="0.15">
      <c r="B52" s="1173"/>
      <c r="C52" s="1174"/>
      <c r="D52" s="104"/>
      <c r="E52" s="1177" t="s">
        <v>45</v>
      </c>
      <c r="F52" s="1177"/>
      <c r="G52" s="1177"/>
      <c r="H52" s="1178"/>
      <c r="I52" s="345">
        <v>2466</v>
      </c>
      <c r="J52" s="346">
        <v>2494</v>
      </c>
      <c r="K52" s="346">
        <v>2493</v>
      </c>
      <c r="L52" s="346">
        <v>2494</v>
      </c>
      <c r="M52" s="347">
        <v>2437</v>
      </c>
    </row>
    <row r="53" spans="2:13" ht="27.75" customHeight="1" thickBot="1" x14ac:dyDescent="0.2">
      <c r="B53" s="1184" t="s">
        <v>46</v>
      </c>
      <c r="C53" s="1185"/>
      <c r="D53" s="108"/>
      <c r="E53" s="1186" t="s">
        <v>47</v>
      </c>
      <c r="F53" s="1186"/>
      <c r="G53" s="1186"/>
      <c r="H53" s="1187"/>
      <c r="I53" s="348">
        <v>-3112</v>
      </c>
      <c r="J53" s="349">
        <v>-2996</v>
      </c>
      <c r="K53" s="349">
        <v>-3061</v>
      </c>
      <c r="L53" s="349">
        <v>-3023</v>
      </c>
      <c r="M53" s="350">
        <v>-3169</v>
      </c>
    </row>
    <row r="54" spans="2:13" ht="27.75" customHeight="1" x14ac:dyDescent="0.15">
      <c r="B54" s="109" t="s">
        <v>48</v>
      </c>
      <c r="C54" s="110"/>
      <c r="D54" s="110"/>
      <c r="E54" s="111"/>
      <c r="F54" s="111"/>
      <c r="G54" s="111"/>
      <c r="H54" s="111"/>
      <c r="I54" s="112"/>
      <c r="J54" s="112"/>
      <c r="K54" s="112"/>
      <c r="L54" s="112"/>
      <c r="M54" s="112"/>
    </row>
    <row r="55" spans="2:13" x14ac:dyDescent="0.15"/>
  </sheetData>
  <sheetProtection algorithmName="SHA-512" hashValue="mtF8FQk9+ahZkQ4hslIYikTseSO0cRfNIx3a5ZDu4Ret/NDd0yzQ8MvSV86n7Kkc2Mu9KYo15Hdi7pqlD+3w2Q==" saltValue="xT50cATSokYdTzXhHE/DJ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FF00"/>
    <pageSetUpPr fitToPage="1"/>
  </sheetPr>
  <dimension ref="B1:W64"/>
  <sheetViews>
    <sheetView showGridLines="0" zoomScale="55" zoomScaleNormal="55" zoomScaleSheetLayoutView="100" workbookViewId="0"/>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49</v>
      </c>
    </row>
    <row r="54" spans="2:8" ht="29.25" customHeight="1" thickBot="1" x14ac:dyDescent="0.25">
      <c r="B54" s="114" t="s">
        <v>1</v>
      </c>
      <c r="C54" s="115"/>
      <c r="D54" s="115"/>
      <c r="E54" s="116" t="s">
        <v>2</v>
      </c>
      <c r="F54" s="117" t="s">
        <v>561</v>
      </c>
      <c r="G54" s="117" t="s">
        <v>562</v>
      </c>
      <c r="H54" s="118" t="s">
        <v>563</v>
      </c>
    </row>
    <row r="55" spans="2:8" ht="52.5" customHeight="1" x14ac:dyDescent="0.15">
      <c r="B55" s="119"/>
      <c r="C55" s="1196" t="s">
        <v>50</v>
      </c>
      <c r="D55" s="1196"/>
      <c r="E55" s="1197"/>
      <c r="F55" s="120">
        <v>625</v>
      </c>
      <c r="G55" s="120">
        <v>643</v>
      </c>
      <c r="H55" s="121">
        <v>786</v>
      </c>
    </row>
    <row r="56" spans="2:8" ht="52.5" customHeight="1" x14ac:dyDescent="0.15">
      <c r="B56" s="122"/>
      <c r="C56" s="1198" t="s">
        <v>51</v>
      </c>
      <c r="D56" s="1198"/>
      <c r="E56" s="1199"/>
      <c r="F56" s="123">
        <v>608</v>
      </c>
      <c r="G56" s="123">
        <v>611</v>
      </c>
      <c r="H56" s="124">
        <v>466</v>
      </c>
    </row>
    <row r="57" spans="2:8" ht="53.25" customHeight="1" x14ac:dyDescent="0.15">
      <c r="B57" s="122"/>
      <c r="C57" s="1200" t="s">
        <v>52</v>
      </c>
      <c r="D57" s="1200"/>
      <c r="E57" s="1201"/>
      <c r="F57" s="125">
        <v>1699</v>
      </c>
      <c r="G57" s="125">
        <v>1709</v>
      </c>
      <c r="H57" s="126">
        <v>1795</v>
      </c>
    </row>
    <row r="58" spans="2:8" ht="45.75" customHeight="1" x14ac:dyDescent="0.15">
      <c r="B58" s="127"/>
      <c r="C58" s="1188" t="s">
        <v>589</v>
      </c>
      <c r="D58" s="1189"/>
      <c r="E58" s="1190"/>
      <c r="F58" s="128">
        <v>837</v>
      </c>
      <c r="G58" s="128">
        <v>839</v>
      </c>
      <c r="H58" s="129">
        <v>840</v>
      </c>
    </row>
    <row r="59" spans="2:8" ht="45.75" customHeight="1" x14ac:dyDescent="0.15">
      <c r="B59" s="127"/>
      <c r="C59" s="1188" t="s">
        <v>590</v>
      </c>
      <c r="D59" s="1189"/>
      <c r="E59" s="1190"/>
      <c r="F59" s="128">
        <v>248</v>
      </c>
      <c r="G59" s="128">
        <v>248</v>
      </c>
      <c r="H59" s="129">
        <v>248</v>
      </c>
    </row>
    <row r="60" spans="2:8" ht="45.75" customHeight="1" x14ac:dyDescent="0.15">
      <c r="B60" s="127"/>
      <c r="C60" s="1188" t="s">
        <v>591</v>
      </c>
      <c r="D60" s="1189"/>
      <c r="E60" s="1190"/>
      <c r="F60" s="128">
        <v>180</v>
      </c>
      <c r="G60" s="128">
        <v>185</v>
      </c>
      <c r="H60" s="129">
        <v>232</v>
      </c>
    </row>
    <row r="61" spans="2:8" ht="45.75" customHeight="1" x14ac:dyDescent="0.15">
      <c r="B61" s="127"/>
      <c r="C61" s="1188" t="s">
        <v>592</v>
      </c>
      <c r="D61" s="1189"/>
      <c r="E61" s="1190"/>
      <c r="F61" s="128">
        <v>145</v>
      </c>
      <c r="G61" s="128">
        <v>133</v>
      </c>
      <c r="H61" s="129">
        <v>133</v>
      </c>
    </row>
    <row r="62" spans="2:8" ht="45.75" customHeight="1" thickBot="1" x14ac:dyDescent="0.2">
      <c r="B62" s="130"/>
      <c r="C62" s="1191" t="s">
        <v>593</v>
      </c>
      <c r="D62" s="1192"/>
      <c r="E62" s="1193"/>
      <c r="F62" s="131">
        <v>85</v>
      </c>
      <c r="G62" s="131">
        <v>85</v>
      </c>
      <c r="H62" s="132">
        <v>85</v>
      </c>
    </row>
    <row r="63" spans="2:8" ht="52.5" customHeight="1" thickBot="1" x14ac:dyDescent="0.2">
      <c r="B63" s="133"/>
      <c r="C63" s="1194" t="s">
        <v>53</v>
      </c>
      <c r="D63" s="1194"/>
      <c r="E63" s="1195"/>
      <c r="F63" s="134">
        <v>2932</v>
      </c>
      <c r="G63" s="134">
        <v>2963</v>
      </c>
      <c r="H63" s="135">
        <v>3047</v>
      </c>
    </row>
    <row r="64" spans="2:8" x14ac:dyDescent="0.15"/>
  </sheetData>
  <sheetProtection algorithmName="SHA-512" hashValue="aiw5LXCtChjYTV5WTCdsNNKxtO68WFRSydnYRfkSS4Ba4AI1zAgcI41w6rFlRQAuZVCFMXdsMoOugeFKvtRSGQ==" saltValue="vb7Eq+CcfGcchWqYX7SIG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42" customWidth="1"/>
    <col min="2" max="8" width="13.375" style="142" customWidth="1"/>
    <col min="9" max="16384" width="11.125" style="142"/>
  </cols>
  <sheetData>
    <row r="1" spans="1:8" x14ac:dyDescent="0.15">
      <c r="A1" s="136"/>
      <c r="B1" s="137"/>
      <c r="C1" s="138"/>
      <c r="D1" s="139"/>
      <c r="E1" s="140"/>
      <c r="F1" s="140"/>
      <c r="G1" s="140"/>
      <c r="H1" s="141"/>
    </row>
    <row r="2" spans="1:8" x14ac:dyDescent="0.15">
      <c r="A2" s="143"/>
      <c r="B2" s="144"/>
      <c r="C2" s="145"/>
      <c r="D2" s="146" t="s">
        <v>54</v>
      </c>
      <c r="E2" s="147"/>
      <c r="F2" s="148" t="s">
        <v>556</v>
      </c>
      <c r="G2" s="149"/>
      <c r="H2" s="150"/>
    </row>
    <row r="3" spans="1:8" x14ac:dyDescent="0.15">
      <c r="A3" s="146" t="s">
        <v>549</v>
      </c>
      <c r="B3" s="151"/>
      <c r="C3" s="152"/>
      <c r="D3" s="153">
        <v>838382</v>
      </c>
      <c r="E3" s="154"/>
      <c r="F3" s="155">
        <v>271581</v>
      </c>
      <c r="G3" s="156"/>
      <c r="H3" s="157"/>
    </row>
    <row r="4" spans="1:8" x14ac:dyDescent="0.15">
      <c r="A4" s="158"/>
      <c r="B4" s="159"/>
      <c r="C4" s="160"/>
      <c r="D4" s="161">
        <v>335099</v>
      </c>
      <c r="E4" s="162"/>
      <c r="F4" s="163">
        <v>117844</v>
      </c>
      <c r="G4" s="164"/>
      <c r="H4" s="165"/>
    </row>
    <row r="5" spans="1:8" x14ac:dyDescent="0.15">
      <c r="A5" s="146" t="s">
        <v>551</v>
      </c>
      <c r="B5" s="151"/>
      <c r="C5" s="152"/>
      <c r="D5" s="153">
        <v>360194</v>
      </c>
      <c r="E5" s="154"/>
      <c r="F5" s="155">
        <v>268375</v>
      </c>
      <c r="G5" s="156"/>
      <c r="H5" s="157"/>
    </row>
    <row r="6" spans="1:8" x14ac:dyDescent="0.15">
      <c r="A6" s="158"/>
      <c r="B6" s="159"/>
      <c r="C6" s="160"/>
      <c r="D6" s="161">
        <v>205883</v>
      </c>
      <c r="E6" s="162"/>
      <c r="F6" s="163">
        <v>119602</v>
      </c>
      <c r="G6" s="164"/>
      <c r="H6" s="165"/>
    </row>
    <row r="7" spans="1:8" x14ac:dyDescent="0.15">
      <c r="A7" s="146" t="s">
        <v>552</v>
      </c>
      <c r="B7" s="151"/>
      <c r="C7" s="152"/>
      <c r="D7" s="153">
        <v>367723</v>
      </c>
      <c r="E7" s="154"/>
      <c r="F7" s="155">
        <v>301035</v>
      </c>
      <c r="G7" s="156"/>
      <c r="H7" s="157"/>
    </row>
    <row r="8" spans="1:8" x14ac:dyDescent="0.15">
      <c r="A8" s="158"/>
      <c r="B8" s="159"/>
      <c r="C8" s="160"/>
      <c r="D8" s="161">
        <v>228061</v>
      </c>
      <c r="E8" s="162"/>
      <c r="F8" s="163">
        <v>154376</v>
      </c>
      <c r="G8" s="164"/>
      <c r="H8" s="165"/>
    </row>
    <row r="9" spans="1:8" x14ac:dyDescent="0.15">
      <c r="A9" s="146" t="s">
        <v>553</v>
      </c>
      <c r="B9" s="151"/>
      <c r="C9" s="152"/>
      <c r="D9" s="153">
        <v>357382</v>
      </c>
      <c r="E9" s="154"/>
      <c r="F9" s="155">
        <v>277467</v>
      </c>
      <c r="G9" s="156"/>
      <c r="H9" s="157"/>
    </row>
    <row r="10" spans="1:8" x14ac:dyDescent="0.15">
      <c r="A10" s="158"/>
      <c r="B10" s="159"/>
      <c r="C10" s="160"/>
      <c r="D10" s="161">
        <v>176566</v>
      </c>
      <c r="E10" s="162"/>
      <c r="F10" s="163">
        <v>128378</v>
      </c>
      <c r="G10" s="164"/>
      <c r="H10" s="165"/>
    </row>
    <row r="11" spans="1:8" x14ac:dyDescent="0.15">
      <c r="A11" s="146" t="s">
        <v>554</v>
      </c>
      <c r="B11" s="151"/>
      <c r="C11" s="152"/>
      <c r="D11" s="153">
        <v>396023</v>
      </c>
      <c r="E11" s="154"/>
      <c r="F11" s="155">
        <v>282256</v>
      </c>
      <c r="G11" s="156"/>
      <c r="H11" s="157"/>
    </row>
    <row r="12" spans="1:8" x14ac:dyDescent="0.15">
      <c r="A12" s="158"/>
      <c r="B12" s="159"/>
      <c r="C12" s="166"/>
      <c r="D12" s="161">
        <v>247008</v>
      </c>
      <c r="E12" s="162"/>
      <c r="F12" s="163">
        <v>145453</v>
      </c>
      <c r="G12" s="164"/>
      <c r="H12" s="165"/>
    </row>
    <row r="13" spans="1:8" x14ac:dyDescent="0.15">
      <c r="A13" s="146"/>
      <c r="B13" s="151"/>
      <c r="C13" s="152"/>
      <c r="D13" s="153">
        <v>463941</v>
      </c>
      <c r="E13" s="154"/>
      <c r="F13" s="155">
        <v>280143</v>
      </c>
      <c r="G13" s="167"/>
      <c r="H13" s="157"/>
    </row>
    <row r="14" spans="1:8" x14ac:dyDescent="0.15">
      <c r="A14" s="158"/>
      <c r="B14" s="159"/>
      <c r="C14" s="160"/>
      <c r="D14" s="161">
        <v>238523</v>
      </c>
      <c r="E14" s="162"/>
      <c r="F14" s="163">
        <v>133131</v>
      </c>
      <c r="G14" s="164"/>
      <c r="H14" s="165"/>
    </row>
    <row r="17" spans="1:11" x14ac:dyDescent="0.15">
      <c r="A17" s="142" t="s">
        <v>55</v>
      </c>
    </row>
    <row r="18" spans="1:11" x14ac:dyDescent="0.15">
      <c r="A18" s="168"/>
      <c r="B18" s="168" t="str">
        <f>実質収支比率等に係る経年分析!F$46</f>
        <v>H30</v>
      </c>
      <c r="C18" s="168" t="str">
        <f>実質収支比率等に係る経年分析!G$46</f>
        <v>R01</v>
      </c>
      <c r="D18" s="168" t="str">
        <f>実質収支比率等に係る経年分析!H$46</f>
        <v>R02</v>
      </c>
      <c r="E18" s="168" t="str">
        <f>実質収支比率等に係る経年分析!I$46</f>
        <v>R03</v>
      </c>
      <c r="F18" s="168" t="str">
        <f>実質収支比率等に係る経年分析!J$46</f>
        <v>R04</v>
      </c>
    </row>
    <row r="19" spans="1:11" x14ac:dyDescent="0.15">
      <c r="A19" s="168" t="s">
        <v>56</v>
      </c>
      <c r="B19" s="168">
        <f>ROUND(VALUE(SUBSTITUTE(実質収支比率等に係る経年分析!F$48,"▲","-")),2)</f>
        <v>15.12</v>
      </c>
      <c r="C19" s="168">
        <f>ROUND(VALUE(SUBSTITUTE(実質収支比率等に係る経年分析!G$48,"▲","-")),2)</f>
        <v>8.1</v>
      </c>
      <c r="D19" s="168">
        <f>ROUND(VALUE(SUBSTITUTE(実質収支比率等に係る経年分析!H$48,"▲","-")),2)</f>
        <v>1.64</v>
      </c>
      <c r="E19" s="168">
        <f>ROUND(VALUE(SUBSTITUTE(実質収支比率等に係る経年分析!I$48,"▲","-")),2)</f>
        <v>13.5</v>
      </c>
      <c r="F19" s="168">
        <f>ROUND(VALUE(SUBSTITUTE(実質収支比率等に係る経年分析!J$48,"▲","-")),2)</f>
        <v>6.13</v>
      </c>
    </row>
    <row r="20" spans="1:11" x14ac:dyDescent="0.15">
      <c r="A20" s="168" t="s">
        <v>57</v>
      </c>
      <c r="B20" s="168">
        <f>ROUND(VALUE(SUBSTITUTE(実質収支比率等に係る経年分析!F$47,"▲","-")),2)</f>
        <v>57.46</v>
      </c>
      <c r="C20" s="168">
        <f>ROUND(VALUE(SUBSTITUTE(実質収支比率等に係る経年分析!G$47,"▲","-")),2)</f>
        <v>50.61</v>
      </c>
      <c r="D20" s="168">
        <f>ROUND(VALUE(SUBSTITUTE(実質収支比率等に係る経年分析!H$47,"▲","-")),2)</f>
        <v>52.81</v>
      </c>
      <c r="E20" s="168">
        <f>ROUND(VALUE(SUBSTITUTE(実質収支比率等に係る経年分析!I$47,"▲","-")),2)</f>
        <v>49.57</v>
      </c>
      <c r="F20" s="168">
        <f>ROUND(VALUE(SUBSTITUTE(実質収支比率等に係る経年分析!J$47,"▲","-")),2)</f>
        <v>59.07</v>
      </c>
    </row>
    <row r="21" spans="1:11" x14ac:dyDescent="0.15">
      <c r="A21" s="168" t="s">
        <v>58</v>
      </c>
      <c r="B21" s="168">
        <f>IF(ISNUMBER(VALUE(SUBSTITUTE(実質収支比率等に係る経年分析!F$49,"▲","-"))),ROUND(VALUE(SUBSTITUTE(実質収支比率等に係る経年分析!F$49,"▲","-")),2),NA())</f>
        <v>1.33</v>
      </c>
      <c r="C21" s="168">
        <f>IF(ISNUMBER(VALUE(SUBSTITUTE(実質収支比率等に係る経年分析!G$49,"▲","-"))),ROUND(VALUE(SUBSTITUTE(実質収支比率等に係る経年分析!G$49,"▲","-")),2),NA())</f>
        <v>-12.33</v>
      </c>
      <c r="D21" s="168">
        <f>IF(ISNUMBER(VALUE(SUBSTITUTE(実質収支比率等に係る経年分析!H$49,"▲","-"))),ROUND(VALUE(SUBSTITUTE(実質収支比率等に係る経年分析!H$49,"▲","-")),2),NA())</f>
        <v>-4.16</v>
      </c>
      <c r="E21" s="168">
        <f>IF(ISNUMBER(VALUE(SUBSTITUTE(実質収支比率等に係る経年分析!I$49,"▲","-"))),ROUND(VALUE(SUBSTITUTE(実質収支比率等に係る経年分析!I$49,"▲","-")),2),NA())</f>
        <v>14.41</v>
      </c>
      <c r="F21" s="168">
        <f>IF(ISNUMBER(VALUE(SUBSTITUTE(実質収支比率等に係る経年分析!J$49,"▲","-"))),ROUND(VALUE(SUBSTITUTE(実質収支比率等に係る経年分析!J$49,"▲","-")),2),NA())</f>
        <v>-3.29</v>
      </c>
    </row>
    <row r="24" spans="1:11" x14ac:dyDescent="0.15">
      <c r="A24" s="142" t="s">
        <v>59</v>
      </c>
    </row>
    <row r="25" spans="1:11" x14ac:dyDescent="0.15">
      <c r="A25" s="169"/>
      <c r="B25" s="169" t="str">
        <f>連結実質赤字比率に係る赤字・黒字の構成分析!F$33</f>
        <v>H30</v>
      </c>
      <c r="C25" s="169"/>
      <c r="D25" s="169" t="str">
        <f>連結実質赤字比率に係る赤字・黒字の構成分析!G$33</f>
        <v>R01</v>
      </c>
      <c r="E25" s="169"/>
      <c r="F25" s="169" t="str">
        <f>連結実質赤字比率に係る赤字・黒字の構成分析!H$33</f>
        <v>R02</v>
      </c>
      <c r="G25" s="169"/>
      <c r="H25" s="169" t="str">
        <f>連結実質赤字比率に係る赤字・黒字の構成分析!I$33</f>
        <v>R03</v>
      </c>
      <c r="I25" s="169"/>
      <c r="J25" s="169" t="str">
        <f>連結実質赤字比率に係る赤字・黒字の構成分析!J$33</f>
        <v>R04</v>
      </c>
      <c r="K25" s="169"/>
    </row>
    <row r="26" spans="1:11" x14ac:dyDescent="0.15">
      <c r="A26" s="169"/>
      <c r="B26" s="169" t="s">
        <v>60</v>
      </c>
      <c r="C26" s="169" t="s">
        <v>61</v>
      </c>
      <c r="D26" s="169" t="s">
        <v>60</v>
      </c>
      <c r="E26" s="169" t="s">
        <v>61</v>
      </c>
      <c r="F26" s="169" t="s">
        <v>60</v>
      </c>
      <c r="G26" s="169" t="s">
        <v>61</v>
      </c>
      <c r="H26" s="169" t="s">
        <v>60</v>
      </c>
      <c r="I26" s="169" t="s">
        <v>61</v>
      </c>
      <c r="J26" s="169" t="s">
        <v>60</v>
      </c>
      <c r="K26" s="169" t="s">
        <v>61</v>
      </c>
    </row>
    <row r="27" spans="1:11" x14ac:dyDescent="0.15">
      <c r="A27" s="169" t="str">
        <f>IF(連結実質赤字比率に係る赤字・黒字の構成分析!C$43="",NA(),連結実質赤字比率に係る赤字・黒字の構成分析!C$43)</f>
        <v>その他会計（黒字）</v>
      </c>
      <c r="B27" s="169" t="e">
        <f>IF(ROUND(VALUE(SUBSTITUTE(連結実質赤字比率に係る赤字・黒字の構成分析!F$43,"▲", "-")), 2) &lt; 0, ABS(ROUND(VALUE(SUBSTITUTE(連結実質赤字比率に係る赤字・黒字の構成分析!F$43,"▲", "-")), 2)), NA())</f>
        <v>#VALUE!</v>
      </c>
      <c r="C27" s="169" t="e">
        <f>IF(ROUND(VALUE(SUBSTITUTE(連結実質赤字比率に係る赤字・黒字の構成分析!F$43,"▲", "-")), 2) &gt;= 0, ABS(ROUND(VALUE(SUBSTITUTE(連結実質赤字比率に係る赤字・黒字の構成分析!F$43,"▲", "-")), 2)), NA())</f>
        <v>#VALUE!</v>
      </c>
      <c r="D27" s="169" t="e">
        <f>IF(ROUND(VALUE(SUBSTITUTE(連結実質赤字比率に係る赤字・黒字の構成分析!G$43,"▲", "-")), 2) &lt; 0, ABS(ROUND(VALUE(SUBSTITUTE(連結実質赤字比率に係る赤字・黒字の構成分析!G$43,"▲", "-")), 2)), NA())</f>
        <v>#VALUE!</v>
      </c>
      <c r="E27" s="169" t="e">
        <f>IF(ROUND(VALUE(SUBSTITUTE(連結実質赤字比率に係る赤字・黒字の構成分析!G$43,"▲", "-")), 2) &gt;= 0, ABS(ROUND(VALUE(SUBSTITUTE(連結実質赤字比率に係る赤字・黒字の構成分析!G$43,"▲", "-")), 2)), NA())</f>
        <v>#VALUE!</v>
      </c>
      <c r="F27" s="169" t="e">
        <f>IF(ROUND(VALUE(SUBSTITUTE(連結実質赤字比率に係る赤字・黒字の構成分析!H$43,"▲", "-")), 2) &lt; 0, ABS(ROUND(VALUE(SUBSTITUTE(連結実質赤字比率に係る赤字・黒字の構成分析!H$43,"▲", "-")), 2)), NA())</f>
        <v>#VALUE!</v>
      </c>
      <c r="G27" s="169" t="e">
        <f>IF(ROUND(VALUE(SUBSTITUTE(連結実質赤字比率に係る赤字・黒字の構成分析!H$43,"▲", "-")), 2) &gt;= 0, ABS(ROUND(VALUE(SUBSTITUTE(連結実質赤字比率に係る赤字・黒字の構成分析!H$43,"▲", "-")), 2)), NA())</f>
        <v>#VALUE!</v>
      </c>
      <c r="H27" s="169" t="e">
        <f>IF(ROUND(VALUE(SUBSTITUTE(連結実質赤字比率に係る赤字・黒字の構成分析!I$43,"▲", "-")), 2) &lt; 0, ABS(ROUND(VALUE(SUBSTITUTE(連結実質赤字比率に係る赤字・黒字の構成分析!I$43,"▲", "-")), 2)), NA())</f>
        <v>#VALUE!</v>
      </c>
      <c r="I27" s="169" t="e">
        <f>IF(ROUND(VALUE(SUBSTITUTE(連結実質赤字比率に係る赤字・黒字の構成分析!I$43,"▲", "-")), 2) &gt;= 0, ABS(ROUND(VALUE(SUBSTITUTE(連結実質赤字比率に係る赤字・黒字の構成分析!I$43,"▲", "-")), 2)), NA())</f>
        <v>#VALUE!</v>
      </c>
      <c r="J27" s="169" t="e">
        <f>IF(ROUND(VALUE(SUBSTITUTE(連結実質赤字比率に係る赤字・黒字の構成分析!J$43,"▲", "-")), 2) &lt; 0, ABS(ROUND(VALUE(SUBSTITUTE(連結実質赤字比率に係る赤字・黒字の構成分析!J$43,"▲", "-")), 2)), NA())</f>
        <v>#VALUE!</v>
      </c>
      <c r="K27" s="169" t="e">
        <f>IF(ROUND(VALUE(SUBSTITUTE(連結実質赤字比率に係る赤字・黒字の構成分析!J$43,"▲", "-")), 2) &gt;= 0, ABS(ROUND(VALUE(SUBSTITUTE(連結実質赤字比率に係る赤字・黒字の構成分析!J$43,"▲", "-")), 2)), NA())</f>
        <v>#VALUE!</v>
      </c>
    </row>
    <row r="28" spans="1:11" x14ac:dyDescent="0.15">
      <c r="A28" s="169" t="str">
        <f>IF(連結実質赤字比率に係る赤字・黒字の構成分析!C$42="",NA(),連結実質赤字比率に係る赤字・黒字の構成分析!C$42)</f>
        <v>その他会計（赤字）</v>
      </c>
      <c r="B28" s="169" t="e">
        <f>IF(ROUND(VALUE(SUBSTITUTE(連結実質赤字比率に係る赤字・黒字の構成分析!F$42,"▲", "-")), 2) &lt; 0, ABS(ROUND(VALUE(SUBSTITUTE(連結実質赤字比率に係る赤字・黒字の構成分析!F$42,"▲", "-")), 2)), NA())</f>
        <v>#VALUE!</v>
      </c>
      <c r="C28" s="169" t="e">
        <f>IF(ROUND(VALUE(SUBSTITUTE(連結実質赤字比率に係る赤字・黒字の構成分析!F$42,"▲", "-")), 2) &gt;= 0, ABS(ROUND(VALUE(SUBSTITUTE(連結実質赤字比率に係る赤字・黒字の構成分析!F$42,"▲", "-")), 2)), NA())</f>
        <v>#VALUE!</v>
      </c>
      <c r="D28" s="169" t="e">
        <f>IF(ROUND(VALUE(SUBSTITUTE(連結実質赤字比率に係る赤字・黒字の構成分析!G$42,"▲", "-")), 2) &lt; 0, ABS(ROUND(VALUE(SUBSTITUTE(連結実質赤字比率に係る赤字・黒字の構成分析!G$42,"▲", "-")), 2)), NA())</f>
        <v>#VALUE!</v>
      </c>
      <c r="E28" s="169" t="e">
        <f>IF(ROUND(VALUE(SUBSTITUTE(連結実質赤字比率に係る赤字・黒字の構成分析!G$42,"▲", "-")), 2) &gt;= 0, ABS(ROUND(VALUE(SUBSTITUTE(連結実質赤字比率に係る赤字・黒字の構成分析!G$42,"▲", "-")), 2)), NA())</f>
        <v>#VALUE!</v>
      </c>
      <c r="F28" s="169" t="e">
        <f>IF(ROUND(VALUE(SUBSTITUTE(連結実質赤字比率に係る赤字・黒字の構成分析!H$42,"▲", "-")), 2) &lt; 0, ABS(ROUND(VALUE(SUBSTITUTE(連結実質赤字比率に係る赤字・黒字の構成分析!H$42,"▲", "-")), 2)), NA())</f>
        <v>#VALUE!</v>
      </c>
      <c r="G28" s="169" t="e">
        <f>IF(ROUND(VALUE(SUBSTITUTE(連結実質赤字比率に係る赤字・黒字の構成分析!H$42,"▲", "-")), 2) &gt;= 0, ABS(ROUND(VALUE(SUBSTITUTE(連結実質赤字比率に係る赤字・黒字の構成分析!H$42,"▲", "-")), 2)), NA())</f>
        <v>#VALUE!</v>
      </c>
      <c r="H28" s="169" t="e">
        <f>IF(ROUND(VALUE(SUBSTITUTE(連結実質赤字比率に係る赤字・黒字の構成分析!I$42,"▲", "-")), 2) &lt; 0, ABS(ROUND(VALUE(SUBSTITUTE(連結実質赤字比率に係る赤字・黒字の構成分析!I$42,"▲", "-")), 2)), NA())</f>
        <v>#VALUE!</v>
      </c>
      <c r="I28" s="169" t="e">
        <f>IF(ROUND(VALUE(SUBSTITUTE(連結実質赤字比率に係る赤字・黒字の構成分析!I$42,"▲", "-")), 2) &gt;= 0, ABS(ROUND(VALUE(SUBSTITUTE(連結実質赤字比率に係る赤字・黒字の構成分析!I$42,"▲", "-")), 2)), NA())</f>
        <v>#VALUE!</v>
      </c>
      <c r="J28" s="169" t="e">
        <f>IF(ROUND(VALUE(SUBSTITUTE(連結実質赤字比率に係る赤字・黒字の構成分析!J$42,"▲", "-")), 2) &lt; 0, ABS(ROUND(VALUE(SUBSTITUTE(連結実質赤字比率に係る赤字・黒字の構成分析!J$42,"▲", "-")), 2)), NA())</f>
        <v>#VALUE!</v>
      </c>
      <c r="K28" s="169" t="e">
        <f>IF(ROUND(VALUE(SUBSTITUTE(連結実質赤字比率に係る赤字・黒字の構成分析!J$42,"▲", "-")), 2) &gt;= 0, ABS(ROUND(VALUE(SUBSTITUTE(連結実質赤字比率に係る赤字・黒字の構成分析!J$42,"▲", "-")), 2)), NA())</f>
        <v>#VALUE!</v>
      </c>
    </row>
    <row r="29" spans="1:11" x14ac:dyDescent="0.15">
      <c r="A29" s="169" t="e">
        <f>IF(連結実質赤字比率に係る赤字・黒字の構成分析!C$41="",NA(),連結実質赤字比率に係る赤字・黒字の構成分析!C$41)</f>
        <v>#N/A</v>
      </c>
      <c r="B29" s="169" t="e">
        <f>IF(ROUND(VALUE(SUBSTITUTE(連結実質赤字比率に係る赤字・黒字の構成分析!F$41,"▲", "-")), 2) &lt; 0, ABS(ROUND(VALUE(SUBSTITUTE(連結実質赤字比率に係る赤字・黒字の構成分析!F$41,"▲", "-")), 2)), NA())</f>
        <v>#VALUE!</v>
      </c>
      <c r="C29" s="169" t="e">
        <f>IF(ROUND(VALUE(SUBSTITUTE(連結実質赤字比率に係る赤字・黒字の構成分析!F$41,"▲", "-")), 2) &gt;= 0, ABS(ROUND(VALUE(SUBSTITUTE(連結実質赤字比率に係る赤字・黒字の構成分析!F$41,"▲", "-")), 2)), NA())</f>
        <v>#VALUE!</v>
      </c>
      <c r="D29" s="169" t="e">
        <f>IF(ROUND(VALUE(SUBSTITUTE(連結実質赤字比率に係る赤字・黒字の構成分析!G$41,"▲", "-")), 2) &lt; 0, ABS(ROUND(VALUE(SUBSTITUTE(連結実質赤字比率に係る赤字・黒字の構成分析!G$41,"▲", "-")), 2)), NA())</f>
        <v>#VALUE!</v>
      </c>
      <c r="E29" s="169" t="e">
        <f>IF(ROUND(VALUE(SUBSTITUTE(連結実質赤字比率に係る赤字・黒字の構成分析!G$41,"▲", "-")), 2) &gt;= 0, ABS(ROUND(VALUE(SUBSTITUTE(連結実質赤字比率に係る赤字・黒字の構成分析!G$41,"▲", "-")), 2)), NA())</f>
        <v>#VALUE!</v>
      </c>
      <c r="F29" s="169" t="e">
        <f>IF(ROUND(VALUE(SUBSTITUTE(連結実質赤字比率に係る赤字・黒字の構成分析!H$41,"▲", "-")), 2) &lt; 0, ABS(ROUND(VALUE(SUBSTITUTE(連結実質赤字比率に係る赤字・黒字の構成分析!H$41,"▲", "-")), 2)), NA())</f>
        <v>#VALUE!</v>
      </c>
      <c r="G29" s="169" t="e">
        <f>IF(ROUND(VALUE(SUBSTITUTE(連結実質赤字比率に係る赤字・黒字の構成分析!H$41,"▲", "-")), 2) &gt;= 0, ABS(ROUND(VALUE(SUBSTITUTE(連結実質赤字比率に係る赤字・黒字の構成分析!H$41,"▲", "-")), 2)), NA())</f>
        <v>#VALUE!</v>
      </c>
      <c r="H29" s="169" t="e">
        <f>IF(ROUND(VALUE(SUBSTITUTE(連結実質赤字比率に係る赤字・黒字の構成分析!I$41,"▲", "-")), 2) &lt; 0, ABS(ROUND(VALUE(SUBSTITUTE(連結実質赤字比率に係る赤字・黒字の構成分析!I$41,"▲", "-")), 2)), NA())</f>
        <v>#VALUE!</v>
      </c>
      <c r="I29" s="169" t="e">
        <f>IF(ROUND(VALUE(SUBSTITUTE(連結実質赤字比率に係る赤字・黒字の構成分析!I$41,"▲", "-")), 2) &gt;= 0, ABS(ROUND(VALUE(SUBSTITUTE(連結実質赤字比率に係る赤字・黒字の構成分析!I$41,"▲", "-")), 2)), NA())</f>
        <v>#VALUE!</v>
      </c>
      <c r="J29" s="169" t="e">
        <f>IF(ROUND(VALUE(SUBSTITUTE(連結実質赤字比率に係る赤字・黒字の構成分析!J$41,"▲", "-")), 2) &lt; 0, ABS(ROUND(VALUE(SUBSTITUTE(連結実質赤字比率に係る赤字・黒字の構成分析!J$41,"▲", "-")), 2)), NA())</f>
        <v>#VALUE!</v>
      </c>
      <c r="K29" s="169" t="e">
        <f>IF(ROUND(VALUE(SUBSTITUTE(連結実質赤字比率に係る赤字・黒字の構成分析!J$41,"▲", "-")), 2) &gt;= 0, ABS(ROUND(VALUE(SUBSTITUTE(連結実質赤字比率に係る赤字・黒字の構成分析!J$41,"▲", "-")), 2)), NA())</f>
        <v>#VALUE!</v>
      </c>
    </row>
    <row r="30" spans="1:11" x14ac:dyDescent="0.15">
      <c r="A30" s="169" t="e">
        <f>IF(連結実質赤字比率に係る赤字・黒字の構成分析!C$40="",NA(),連結実質赤字比率に係る赤字・黒字の構成分析!C$40)</f>
        <v>#N/A</v>
      </c>
      <c r="B30" s="169" t="e">
        <f>IF(ROUND(VALUE(SUBSTITUTE(連結実質赤字比率に係る赤字・黒字の構成分析!F$40,"▲", "-")), 2) &lt; 0, ABS(ROUND(VALUE(SUBSTITUTE(連結実質赤字比率に係る赤字・黒字の構成分析!F$40,"▲", "-")), 2)), NA())</f>
        <v>#VALUE!</v>
      </c>
      <c r="C30" s="169" t="e">
        <f>IF(ROUND(VALUE(SUBSTITUTE(連結実質赤字比率に係る赤字・黒字の構成分析!F$40,"▲", "-")), 2) &gt;= 0, ABS(ROUND(VALUE(SUBSTITUTE(連結実質赤字比率に係る赤字・黒字の構成分析!F$40,"▲", "-")), 2)), NA())</f>
        <v>#VALUE!</v>
      </c>
      <c r="D30" s="169" t="e">
        <f>IF(ROUND(VALUE(SUBSTITUTE(連結実質赤字比率に係る赤字・黒字の構成分析!G$40,"▲", "-")), 2) &lt; 0, ABS(ROUND(VALUE(SUBSTITUTE(連結実質赤字比率に係る赤字・黒字の構成分析!G$40,"▲", "-")), 2)), NA())</f>
        <v>#VALUE!</v>
      </c>
      <c r="E30" s="169" t="e">
        <f>IF(ROUND(VALUE(SUBSTITUTE(連結実質赤字比率に係る赤字・黒字の構成分析!G$40,"▲", "-")), 2) &gt;= 0, ABS(ROUND(VALUE(SUBSTITUTE(連結実質赤字比率に係る赤字・黒字の構成分析!G$40,"▲", "-")), 2)), NA())</f>
        <v>#VALUE!</v>
      </c>
      <c r="F30" s="169" t="e">
        <f>IF(ROUND(VALUE(SUBSTITUTE(連結実質赤字比率に係る赤字・黒字の構成分析!H$40,"▲", "-")), 2) &lt; 0, ABS(ROUND(VALUE(SUBSTITUTE(連結実質赤字比率に係る赤字・黒字の構成分析!H$40,"▲", "-")), 2)), NA())</f>
        <v>#VALUE!</v>
      </c>
      <c r="G30" s="169" t="e">
        <f>IF(ROUND(VALUE(SUBSTITUTE(連結実質赤字比率に係る赤字・黒字の構成分析!H$40,"▲", "-")), 2) &gt;= 0, ABS(ROUND(VALUE(SUBSTITUTE(連結実質赤字比率に係る赤字・黒字の構成分析!H$40,"▲", "-")), 2)), NA())</f>
        <v>#VALUE!</v>
      </c>
      <c r="H30" s="169" t="e">
        <f>IF(ROUND(VALUE(SUBSTITUTE(連結実質赤字比率に係る赤字・黒字の構成分析!I$40,"▲", "-")), 2) &lt; 0, ABS(ROUND(VALUE(SUBSTITUTE(連結実質赤字比率に係る赤字・黒字の構成分析!I$40,"▲", "-")), 2)), NA())</f>
        <v>#VALUE!</v>
      </c>
      <c r="I30" s="169" t="e">
        <f>IF(ROUND(VALUE(SUBSTITUTE(連結実質赤字比率に係る赤字・黒字の構成分析!I$40,"▲", "-")), 2) &gt;= 0, ABS(ROUND(VALUE(SUBSTITUTE(連結実質赤字比率に係る赤字・黒字の構成分析!I$40,"▲", "-")), 2)), NA())</f>
        <v>#VALUE!</v>
      </c>
      <c r="J30" s="169" t="e">
        <f>IF(ROUND(VALUE(SUBSTITUTE(連結実質赤字比率に係る赤字・黒字の構成分析!J$40,"▲", "-")), 2) &lt; 0, ABS(ROUND(VALUE(SUBSTITUTE(連結実質赤字比率に係る赤字・黒字の構成分析!J$40,"▲", "-")), 2)), NA())</f>
        <v>#VALUE!</v>
      </c>
      <c r="K30" s="169" t="e">
        <f>IF(ROUND(VALUE(SUBSTITUTE(連結実質赤字比率に係る赤字・黒字の構成分析!J$40,"▲", "-")), 2) &gt;= 0, ABS(ROUND(VALUE(SUBSTITUTE(連結実質赤字比率に係る赤字・黒字の構成分析!J$40,"▲", "-")), 2)), NA())</f>
        <v>#VALUE!</v>
      </c>
    </row>
    <row r="31" spans="1:11" x14ac:dyDescent="0.15">
      <c r="A31" s="169" t="e">
        <f>IF(連結実質赤字比率に係る赤字・黒字の構成分析!C$39="",NA(),連結実質赤字比率に係る赤字・黒字の構成分析!C$39)</f>
        <v>#N/A</v>
      </c>
      <c r="B31" s="169" t="e">
        <f>IF(ROUND(VALUE(SUBSTITUTE(連結実質赤字比率に係る赤字・黒字の構成分析!F$39,"▲", "-")), 2) &lt; 0, ABS(ROUND(VALUE(SUBSTITUTE(連結実質赤字比率に係る赤字・黒字の構成分析!F$39,"▲", "-")), 2)), NA())</f>
        <v>#VALUE!</v>
      </c>
      <c r="C31" s="169" t="e">
        <f>IF(ROUND(VALUE(SUBSTITUTE(連結実質赤字比率に係る赤字・黒字の構成分析!F$39,"▲", "-")), 2) &gt;= 0, ABS(ROUND(VALUE(SUBSTITUTE(連結実質赤字比率に係る赤字・黒字の構成分析!F$39,"▲", "-")), 2)), NA())</f>
        <v>#VALUE!</v>
      </c>
      <c r="D31" s="169" t="e">
        <f>IF(ROUND(VALUE(SUBSTITUTE(連結実質赤字比率に係る赤字・黒字の構成分析!G$39,"▲", "-")), 2) &lt; 0, ABS(ROUND(VALUE(SUBSTITUTE(連結実質赤字比率に係る赤字・黒字の構成分析!G$39,"▲", "-")), 2)), NA())</f>
        <v>#VALUE!</v>
      </c>
      <c r="E31" s="169" t="e">
        <f>IF(ROUND(VALUE(SUBSTITUTE(連結実質赤字比率に係る赤字・黒字の構成分析!G$39,"▲", "-")), 2) &gt;= 0, ABS(ROUND(VALUE(SUBSTITUTE(連結実質赤字比率に係る赤字・黒字の構成分析!G$39,"▲", "-")), 2)), NA())</f>
        <v>#VALUE!</v>
      </c>
      <c r="F31" s="169" t="e">
        <f>IF(ROUND(VALUE(SUBSTITUTE(連結実質赤字比率に係る赤字・黒字の構成分析!H$39,"▲", "-")), 2) &lt; 0, ABS(ROUND(VALUE(SUBSTITUTE(連結実質赤字比率に係る赤字・黒字の構成分析!H$39,"▲", "-")), 2)), NA())</f>
        <v>#VALUE!</v>
      </c>
      <c r="G31" s="169" t="e">
        <f>IF(ROUND(VALUE(SUBSTITUTE(連結実質赤字比率に係る赤字・黒字の構成分析!H$39,"▲", "-")), 2) &gt;= 0, ABS(ROUND(VALUE(SUBSTITUTE(連結実質赤字比率に係る赤字・黒字の構成分析!H$39,"▲", "-")), 2)), NA())</f>
        <v>#VALUE!</v>
      </c>
      <c r="H31" s="169" t="e">
        <f>IF(ROUND(VALUE(SUBSTITUTE(連結実質赤字比率に係る赤字・黒字の構成分析!I$39,"▲", "-")), 2) &lt; 0, ABS(ROUND(VALUE(SUBSTITUTE(連結実質赤字比率に係る赤字・黒字の構成分析!I$39,"▲", "-")), 2)), NA())</f>
        <v>#VALUE!</v>
      </c>
      <c r="I31" s="169" t="e">
        <f>IF(ROUND(VALUE(SUBSTITUTE(連結実質赤字比率に係る赤字・黒字の構成分析!I$39,"▲", "-")), 2) &gt;= 0, ABS(ROUND(VALUE(SUBSTITUTE(連結実質赤字比率に係る赤字・黒字の構成分析!I$39,"▲", "-")), 2)), NA())</f>
        <v>#VALUE!</v>
      </c>
      <c r="J31" s="169" t="e">
        <f>IF(ROUND(VALUE(SUBSTITUTE(連結実質赤字比率に係る赤字・黒字の構成分析!J$39,"▲", "-")), 2) &lt; 0, ABS(ROUND(VALUE(SUBSTITUTE(連結実質赤字比率に係る赤字・黒字の構成分析!J$39,"▲", "-")), 2)), NA())</f>
        <v>#VALUE!</v>
      </c>
      <c r="K31" s="169" t="e">
        <f>IF(ROUND(VALUE(SUBSTITUTE(連結実質赤字比率に係る赤字・黒字の構成分析!J$39,"▲", "-")), 2) &gt;= 0, ABS(ROUND(VALUE(SUBSTITUTE(連結実質赤字比率に係る赤字・黒字の構成分析!J$39,"▲", "-")), 2)), NA())</f>
        <v>#VALUE!</v>
      </c>
    </row>
    <row r="32" spans="1:11" x14ac:dyDescent="0.15">
      <c r="A32" s="169" t="str">
        <f>IF(連結実質赤字比率に係る赤字・黒字の構成分析!C$38="",NA(),連結実質赤字比率に係る赤字・黒字の構成分析!C$38)</f>
        <v>北川村代替輸送特別会計</v>
      </c>
      <c r="B32" s="169" t="e">
        <f>IF(ROUND(VALUE(SUBSTITUTE(連結実質赤字比率に係る赤字・黒字の構成分析!F$38,"▲", "-")), 2) &lt; 0, ABS(ROUND(VALUE(SUBSTITUTE(連結実質赤字比率に係る赤字・黒字の構成分析!F$38,"▲", "-")), 2)), NA())</f>
        <v>#N/A</v>
      </c>
      <c r="C32" s="169">
        <f>IF(ROUND(VALUE(SUBSTITUTE(連結実質赤字比率に係る赤字・黒字の構成分析!F$38,"▲", "-")), 2) &gt;= 0, ABS(ROUND(VALUE(SUBSTITUTE(連結実質赤字比率に係る赤字・黒字の構成分析!F$38,"▲", "-")), 2)), NA())</f>
        <v>0</v>
      </c>
      <c r="D32" s="169" t="e">
        <f>IF(ROUND(VALUE(SUBSTITUTE(連結実質赤字比率に係る赤字・黒字の構成分析!G$38,"▲", "-")), 2) &lt; 0, ABS(ROUND(VALUE(SUBSTITUTE(連結実質赤字比率に係る赤字・黒字の構成分析!G$38,"▲", "-")), 2)), NA())</f>
        <v>#N/A</v>
      </c>
      <c r="E32" s="169">
        <f>IF(ROUND(VALUE(SUBSTITUTE(連結実質赤字比率に係る赤字・黒字の構成分析!G$38,"▲", "-")), 2) &gt;= 0, ABS(ROUND(VALUE(SUBSTITUTE(連結実質赤字比率に係る赤字・黒字の構成分析!G$38,"▲", "-")), 2)), NA())</f>
        <v>0</v>
      </c>
      <c r="F32" s="169" t="e">
        <f>IF(ROUND(VALUE(SUBSTITUTE(連結実質赤字比率に係る赤字・黒字の構成分析!H$38,"▲", "-")), 2) &lt; 0, ABS(ROUND(VALUE(SUBSTITUTE(連結実質赤字比率に係る赤字・黒字の構成分析!H$38,"▲", "-")), 2)), NA())</f>
        <v>#N/A</v>
      </c>
      <c r="G32" s="169">
        <f>IF(ROUND(VALUE(SUBSTITUTE(連結実質赤字比率に係る赤字・黒字の構成分析!H$38,"▲", "-")), 2) &gt;= 0, ABS(ROUND(VALUE(SUBSTITUTE(連結実質赤字比率に係る赤字・黒字の構成分析!H$38,"▲", "-")), 2)), NA())</f>
        <v>0</v>
      </c>
      <c r="H32" s="169" t="e">
        <f>IF(ROUND(VALUE(SUBSTITUTE(連結実質赤字比率に係る赤字・黒字の構成分析!I$38,"▲", "-")), 2) &lt; 0, ABS(ROUND(VALUE(SUBSTITUTE(連結実質赤字比率に係る赤字・黒字の構成分析!I$38,"▲", "-")), 2)), NA())</f>
        <v>#N/A</v>
      </c>
      <c r="I32" s="169">
        <f>IF(ROUND(VALUE(SUBSTITUTE(連結実質赤字比率に係る赤字・黒字の構成分析!I$38,"▲", "-")), 2) &gt;= 0, ABS(ROUND(VALUE(SUBSTITUTE(連結実質赤字比率に係る赤字・黒字の構成分析!I$38,"▲", "-")), 2)), NA())</f>
        <v>0</v>
      </c>
      <c r="J32" s="169" t="e">
        <f>IF(ROUND(VALUE(SUBSTITUTE(連結実質赤字比率に係る赤字・黒字の構成分析!J$38,"▲", "-")), 2) &lt; 0, ABS(ROUND(VALUE(SUBSTITUTE(連結実質赤字比率に係る赤字・黒字の構成分析!J$38,"▲", "-")), 2)), NA())</f>
        <v>#N/A</v>
      </c>
      <c r="K32" s="169">
        <f>IF(ROUND(VALUE(SUBSTITUTE(連結実質赤字比率に係る赤字・黒字の構成分析!J$38,"▲", "-")), 2) &gt;= 0, ABS(ROUND(VALUE(SUBSTITUTE(連結実質赤字比率に係る赤字・黒字の構成分析!J$38,"▲", "-")), 2)), NA())</f>
        <v>0</v>
      </c>
    </row>
    <row r="33" spans="1:16" x14ac:dyDescent="0.15">
      <c r="A33" s="169" t="str">
        <f>IF(連結実質赤字比率に係る赤字・黒字の構成分析!C$37="",NA(),連結実質赤字比率に係る赤字・黒字の構成分析!C$37)</f>
        <v>北川村簡易水道特別会計</v>
      </c>
      <c r="B33" s="169" t="e">
        <f>IF(ROUND(VALUE(SUBSTITUTE(連結実質赤字比率に係る赤字・黒字の構成分析!F$37,"▲", "-")), 2) &lt; 0, ABS(ROUND(VALUE(SUBSTITUTE(連結実質赤字比率に係る赤字・黒字の構成分析!F$37,"▲", "-")), 2)), NA())</f>
        <v>#N/A</v>
      </c>
      <c r="C33" s="169">
        <f>IF(ROUND(VALUE(SUBSTITUTE(連結実質赤字比率に係る赤字・黒字の構成分析!F$37,"▲", "-")), 2) &gt;= 0, ABS(ROUND(VALUE(SUBSTITUTE(連結実質赤字比率に係る赤字・黒字の構成分析!F$37,"▲", "-")), 2)), NA())</f>
        <v>0</v>
      </c>
      <c r="D33" s="169" t="e">
        <f>IF(ROUND(VALUE(SUBSTITUTE(連結実質赤字比率に係る赤字・黒字の構成分析!G$37,"▲", "-")), 2) &lt; 0, ABS(ROUND(VALUE(SUBSTITUTE(連結実質赤字比率に係る赤字・黒字の構成分析!G$37,"▲", "-")), 2)), NA())</f>
        <v>#N/A</v>
      </c>
      <c r="E33" s="169">
        <f>IF(ROUND(VALUE(SUBSTITUTE(連結実質赤字比率に係る赤字・黒字の構成分析!G$37,"▲", "-")), 2) &gt;= 0, ABS(ROUND(VALUE(SUBSTITUTE(連結実質赤字比率に係る赤字・黒字の構成分析!G$37,"▲", "-")), 2)), NA())</f>
        <v>0</v>
      </c>
      <c r="F33" s="169" t="e">
        <f>IF(ROUND(VALUE(SUBSTITUTE(連結実質赤字比率に係る赤字・黒字の構成分析!H$37,"▲", "-")), 2) &lt; 0, ABS(ROUND(VALUE(SUBSTITUTE(連結実質赤字比率に係る赤字・黒字の構成分析!H$37,"▲", "-")), 2)), NA())</f>
        <v>#N/A</v>
      </c>
      <c r="G33" s="169">
        <f>IF(ROUND(VALUE(SUBSTITUTE(連結実質赤字比率に係る赤字・黒字の構成分析!H$37,"▲", "-")), 2) &gt;= 0, ABS(ROUND(VALUE(SUBSTITUTE(連結実質赤字比率に係る赤字・黒字の構成分析!H$37,"▲", "-")), 2)), NA())</f>
        <v>0</v>
      </c>
      <c r="H33" s="169" t="e">
        <f>IF(ROUND(VALUE(SUBSTITUTE(連結実質赤字比率に係る赤字・黒字の構成分析!I$37,"▲", "-")), 2) &lt; 0, ABS(ROUND(VALUE(SUBSTITUTE(連結実質赤字比率に係る赤字・黒字の構成分析!I$37,"▲", "-")), 2)), NA())</f>
        <v>#N/A</v>
      </c>
      <c r="I33" s="169">
        <f>IF(ROUND(VALUE(SUBSTITUTE(連結実質赤字比率に係る赤字・黒字の構成分析!I$37,"▲", "-")), 2) &gt;= 0, ABS(ROUND(VALUE(SUBSTITUTE(連結実質赤字比率に係る赤字・黒字の構成分析!I$37,"▲", "-")), 2)), NA())</f>
        <v>0</v>
      </c>
      <c r="J33" s="169" t="e">
        <f>IF(ROUND(VALUE(SUBSTITUTE(連結実質赤字比率に係る赤字・黒字の構成分析!J$37,"▲", "-")), 2) &lt; 0, ABS(ROUND(VALUE(SUBSTITUTE(連結実質赤字比率に係る赤字・黒字の構成分析!J$37,"▲", "-")), 2)), NA())</f>
        <v>#N/A</v>
      </c>
      <c r="K33" s="169">
        <f>IF(ROUND(VALUE(SUBSTITUTE(連結実質赤字比率に係る赤字・黒字の構成分析!J$37,"▲", "-")), 2) &gt;= 0, ABS(ROUND(VALUE(SUBSTITUTE(連結実質赤字比率に係る赤字・黒字の構成分析!J$37,"▲", "-")), 2)), NA())</f>
        <v>0</v>
      </c>
    </row>
    <row r="34" spans="1:16" x14ac:dyDescent="0.15">
      <c r="A34" s="169" t="str">
        <f>IF(連結実質赤字比率に係る赤字・黒字の構成分析!C$36="",NA(),連結実質赤字比率に係る赤字・黒字の構成分析!C$36)</f>
        <v>北川村国民健康保険特別会計</v>
      </c>
      <c r="B34" s="169" t="e">
        <f>IF(ROUND(VALUE(SUBSTITUTE(連結実質赤字比率に係る赤字・黒字の構成分析!F$36,"▲", "-")), 2) &lt; 0, ABS(ROUND(VALUE(SUBSTITUTE(連結実質赤字比率に係る赤字・黒字の構成分析!F$36,"▲", "-")), 2)), NA())</f>
        <v>#N/A</v>
      </c>
      <c r="C34" s="169">
        <f>IF(ROUND(VALUE(SUBSTITUTE(連結実質赤字比率に係る赤字・黒字の構成分析!F$36,"▲", "-")), 2) &gt;= 0, ABS(ROUND(VALUE(SUBSTITUTE(連結実質赤字比率に係る赤字・黒字の構成分析!F$36,"▲", "-")), 2)), NA())</f>
        <v>0.17</v>
      </c>
      <c r="D34" s="169" t="e">
        <f>IF(ROUND(VALUE(SUBSTITUTE(連結実質赤字比率に係る赤字・黒字の構成分析!G$36,"▲", "-")), 2) &lt; 0, ABS(ROUND(VALUE(SUBSTITUTE(連結実質赤字比率に係る赤字・黒字の構成分析!G$36,"▲", "-")), 2)), NA())</f>
        <v>#N/A</v>
      </c>
      <c r="E34" s="169">
        <f>IF(ROUND(VALUE(SUBSTITUTE(連結実質赤字比率に係る赤字・黒字の構成分析!G$36,"▲", "-")), 2) &gt;= 0, ABS(ROUND(VALUE(SUBSTITUTE(連結実質赤字比率に係る赤字・黒字の構成分析!G$36,"▲", "-")), 2)), NA())</f>
        <v>0</v>
      </c>
      <c r="F34" s="169" t="e">
        <f>IF(ROUND(VALUE(SUBSTITUTE(連結実質赤字比率に係る赤字・黒字の構成分析!H$36,"▲", "-")), 2) &lt; 0, ABS(ROUND(VALUE(SUBSTITUTE(連結実質赤字比率に係る赤字・黒字の構成分析!H$36,"▲", "-")), 2)), NA())</f>
        <v>#N/A</v>
      </c>
      <c r="G34" s="169">
        <f>IF(ROUND(VALUE(SUBSTITUTE(連結実質赤字比率に係る赤字・黒字の構成分析!H$36,"▲", "-")), 2) &gt;= 0, ABS(ROUND(VALUE(SUBSTITUTE(連結実質赤字比率に係る赤字・黒字の構成分析!H$36,"▲", "-")), 2)), NA())</f>
        <v>0</v>
      </c>
      <c r="H34" s="169" t="e">
        <f>IF(ROUND(VALUE(SUBSTITUTE(連結実質赤字比率に係る赤字・黒字の構成分析!I$36,"▲", "-")), 2) &lt; 0, ABS(ROUND(VALUE(SUBSTITUTE(連結実質赤字比率に係る赤字・黒字の構成分析!I$36,"▲", "-")), 2)), NA())</f>
        <v>#N/A</v>
      </c>
      <c r="I34" s="169">
        <f>IF(ROUND(VALUE(SUBSTITUTE(連結実質赤字比率に係る赤字・黒字の構成分析!I$36,"▲", "-")), 2) &gt;= 0, ABS(ROUND(VALUE(SUBSTITUTE(連結実質赤字比率に係る赤字・黒字の構成分析!I$36,"▲", "-")), 2)), NA())</f>
        <v>0</v>
      </c>
      <c r="J34" s="169" t="e">
        <f>IF(ROUND(VALUE(SUBSTITUTE(連結実質赤字比率に係る赤字・黒字の構成分析!J$36,"▲", "-")), 2) &lt; 0, ABS(ROUND(VALUE(SUBSTITUTE(連結実質赤字比率に係る赤字・黒字の構成分析!J$36,"▲", "-")), 2)), NA())</f>
        <v>#N/A</v>
      </c>
      <c r="K34" s="169">
        <f>IF(ROUND(VALUE(SUBSTITUTE(連結実質赤字比率に係る赤字・黒字の構成分析!J$36,"▲", "-")), 2) &gt;= 0, ABS(ROUND(VALUE(SUBSTITUTE(連結実質赤字比率に係る赤字・黒字の構成分析!J$36,"▲", "-")), 2)), NA())</f>
        <v>0</v>
      </c>
    </row>
    <row r="35" spans="1:16" x14ac:dyDescent="0.15">
      <c r="A35" s="169" t="str">
        <f>IF(連結実質赤字比率に係る赤字・黒字の構成分析!C$35="",NA(),連結実質赤字比率に係る赤字・黒字の構成分析!C$35)</f>
        <v>北川村後期高齢者医療特別会計</v>
      </c>
      <c r="B35" s="169" t="e">
        <f>IF(ROUND(VALUE(SUBSTITUTE(連結実質赤字比率に係る赤字・黒字の構成分析!F$35,"▲", "-")), 2) &lt; 0, ABS(ROUND(VALUE(SUBSTITUTE(連結実質赤字比率に係る赤字・黒字の構成分析!F$35,"▲", "-")), 2)), NA())</f>
        <v>#N/A</v>
      </c>
      <c r="C35" s="169">
        <f>IF(ROUND(VALUE(SUBSTITUTE(連結実質赤字比率に係る赤字・黒字の構成分析!F$35,"▲", "-")), 2) &gt;= 0, ABS(ROUND(VALUE(SUBSTITUTE(連結実質赤字比率に係る赤字・黒字の構成分析!F$35,"▲", "-")), 2)), NA())</f>
        <v>0.02</v>
      </c>
      <c r="D35" s="169" t="e">
        <f>IF(ROUND(VALUE(SUBSTITUTE(連結実質赤字比率に係る赤字・黒字の構成分析!G$35,"▲", "-")), 2) &lt; 0, ABS(ROUND(VALUE(SUBSTITUTE(連結実質赤字比率に係る赤字・黒字の構成分析!G$35,"▲", "-")), 2)), NA())</f>
        <v>#N/A</v>
      </c>
      <c r="E35" s="169">
        <f>IF(ROUND(VALUE(SUBSTITUTE(連結実質赤字比率に係る赤字・黒字の構成分析!G$35,"▲", "-")), 2) &gt;= 0, ABS(ROUND(VALUE(SUBSTITUTE(連結実質赤字比率に係る赤字・黒字の構成分析!G$35,"▲", "-")), 2)), NA())</f>
        <v>0.02</v>
      </c>
      <c r="F35" s="169" t="e">
        <f>IF(ROUND(VALUE(SUBSTITUTE(連結実質赤字比率に係る赤字・黒字の構成分析!H$35,"▲", "-")), 2) &lt; 0, ABS(ROUND(VALUE(SUBSTITUTE(連結実質赤字比率に係る赤字・黒字の構成分析!H$35,"▲", "-")), 2)), NA())</f>
        <v>#N/A</v>
      </c>
      <c r="G35" s="169">
        <f>IF(ROUND(VALUE(SUBSTITUTE(連結実質赤字比率に係る赤字・黒字の構成分析!H$35,"▲", "-")), 2) &gt;= 0, ABS(ROUND(VALUE(SUBSTITUTE(連結実質赤字比率に係る赤字・黒字の構成分析!H$35,"▲", "-")), 2)), NA())</f>
        <v>7.0000000000000007E-2</v>
      </c>
      <c r="H35" s="169" t="e">
        <f>IF(ROUND(VALUE(SUBSTITUTE(連結実質赤字比率に係る赤字・黒字の構成分析!I$35,"▲", "-")), 2) &lt; 0, ABS(ROUND(VALUE(SUBSTITUTE(連結実質赤字比率に係る赤字・黒字の構成分析!I$35,"▲", "-")), 2)), NA())</f>
        <v>#N/A</v>
      </c>
      <c r="I35" s="169">
        <f>IF(ROUND(VALUE(SUBSTITUTE(連結実質赤字比率に係る赤字・黒字の構成分析!I$35,"▲", "-")), 2) &gt;= 0, ABS(ROUND(VALUE(SUBSTITUTE(連結実質赤字比率に係る赤字・黒字の構成分析!I$35,"▲", "-")), 2)), NA())</f>
        <v>0.09</v>
      </c>
      <c r="J35" s="169" t="e">
        <f>IF(ROUND(VALUE(SUBSTITUTE(連結実質赤字比率に係る赤字・黒字の構成分析!J$35,"▲", "-")), 2) &lt; 0, ABS(ROUND(VALUE(SUBSTITUTE(連結実質赤字比率に係る赤字・黒字の構成分析!J$35,"▲", "-")), 2)), NA())</f>
        <v>#N/A</v>
      </c>
      <c r="K35" s="169">
        <f>IF(ROUND(VALUE(SUBSTITUTE(連結実質赤字比率に係る赤字・黒字の構成分析!J$35,"▲", "-")), 2) &gt;= 0, ABS(ROUND(VALUE(SUBSTITUTE(連結実質赤字比率に係る赤字・黒字の構成分析!J$35,"▲", "-")), 2)), NA())</f>
        <v>0.05</v>
      </c>
    </row>
    <row r="36" spans="1:16" x14ac:dyDescent="0.15">
      <c r="A36" s="169" t="str">
        <f>IF(連結実質赤字比率に係る赤字・黒字の構成分析!C$34="",NA(),連結実質赤字比率に係る赤字・黒字の構成分析!C$34)</f>
        <v>一般会計</v>
      </c>
      <c r="B36" s="169" t="e">
        <f>IF(ROUND(VALUE(SUBSTITUTE(連結実質赤字比率に係る赤字・黒字の構成分析!F$34,"▲", "-")), 2) &lt; 0, ABS(ROUND(VALUE(SUBSTITUTE(連結実質赤字比率に係る赤字・黒字の構成分析!F$34,"▲", "-")), 2)), NA())</f>
        <v>#N/A</v>
      </c>
      <c r="C36" s="169">
        <f>IF(ROUND(VALUE(SUBSTITUTE(連結実質赤字比率に係る赤字・黒字の構成分析!F$34,"▲", "-")), 2) &gt;= 0, ABS(ROUND(VALUE(SUBSTITUTE(連結実質赤字比率に係る赤字・黒字の構成分析!F$34,"▲", "-")), 2)), NA())</f>
        <v>15.12</v>
      </c>
      <c r="D36" s="169" t="e">
        <f>IF(ROUND(VALUE(SUBSTITUTE(連結実質赤字比率に係る赤字・黒字の構成分析!G$34,"▲", "-")), 2) &lt; 0, ABS(ROUND(VALUE(SUBSTITUTE(連結実質赤字比率に係る赤字・黒字の構成分析!G$34,"▲", "-")), 2)), NA())</f>
        <v>#N/A</v>
      </c>
      <c r="E36" s="169">
        <f>IF(ROUND(VALUE(SUBSTITUTE(連結実質赤字比率に係る赤字・黒字の構成分析!G$34,"▲", "-")), 2) &gt;= 0, ABS(ROUND(VALUE(SUBSTITUTE(連結実質赤字比率に係る赤字・黒字の構成分析!G$34,"▲", "-")), 2)), NA())</f>
        <v>8.09</v>
      </c>
      <c r="F36" s="169" t="e">
        <f>IF(ROUND(VALUE(SUBSTITUTE(連結実質赤字比率に係る赤字・黒字の構成分析!H$34,"▲", "-")), 2) &lt; 0, ABS(ROUND(VALUE(SUBSTITUTE(連結実質赤字比率に係る赤字・黒字の構成分析!H$34,"▲", "-")), 2)), NA())</f>
        <v>#N/A</v>
      </c>
      <c r="G36" s="169">
        <f>IF(ROUND(VALUE(SUBSTITUTE(連結実質赤字比率に係る赤字・黒字の構成分析!H$34,"▲", "-")), 2) &gt;= 0, ABS(ROUND(VALUE(SUBSTITUTE(連結実質赤字比率に係る赤字・黒字の構成分析!H$34,"▲", "-")), 2)), NA())</f>
        <v>1.63</v>
      </c>
      <c r="H36" s="169" t="e">
        <f>IF(ROUND(VALUE(SUBSTITUTE(連結実質赤字比率に係る赤字・黒字の構成分析!I$34,"▲", "-")), 2) &lt; 0, ABS(ROUND(VALUE(SUBSTITUTE(連結実質赤字比率に係る赤字・黒字の構成分析!I$34,"▲", "-")), 2)), NA())</f>
        <v>#N/A</v>
      </c>
      <c r="I36" s="169">
        <f>IF(ROUND(VALUE(SUBSTITUTE(連結実質赤字比率に係る赤字・黒字の構成分析!I$34,"▲", "-")), 2) &gt;= 0, ABS(ROUND(VALUE(SUBSTITUTE(連結実質赤字比率に係る赤字・黒字の構成分析!I$34,"▲", "-")), 2)), NA())</f>
        <v>13.49</v>
      </c>
      <c r="J36" s="169" t="e">
        <f>IF(ROUND(VALUE(SUBSTITUTE(連結実質赤字比率に係る赤字・黒字の構成分析!J$34,"▲", "-")), 2) &lt; 0, ABS(ROUND(VALUE(SUBSTITUTE(連結実質赤字比率に係る赤字・黒字の構成分析!J$34,"▲", "-")), 2)), NA())</f>
        <v>#N/A</v>
      </c>
      <c r="K36" s="169">
        <f>IF(ROUND(VALUE(SUBSTITUTE(連結実質赤字比率に係る赤字・黒字の構成分析!J$34,"▲", "-")), 2) &gt;= 0, ABS(ROUND(VALUE(SUBSTITUTE(連結実質赤字比率に係る赤字・黒字の構成分析!J$34,"▲", "-")), 2)), NA())</f>
        <v>6.12</v>
      </c>
    </row>
    <row r="39" spans="1:16" x14ac:dyDescent="0.15">
      <c r="A39" s="142" t="s">
        <v>62</v>
      </c>
    </row>
    <row r="40" spans="1:16" x14ac:dyDescent="0.15">
      <c r="A40" s="170"/>
      <c r="B40" s="170" t="str">
        <f>'実質公債費比率（分子）の構造'!K$44</f>
        <v>H30</v>
      </c>
      <c r="C40" s="170"/>
      <c r="D40" s="170"/>
      <c r="E40" s="170" t="str">
        <f>'実質公債費比率（分子）の構造'!L$44</f>
        <v>R01</v>
      </c>
      <c r="F40" s="170"/>
      <c r="G40" s="170"/>
      <c r="H40" s="170" t="str">
        <f>'実質公債費比率（分子）の構造'!M$44</f>
        <v>R02</v>
      </c>
      <c r="I40" s="170"/>
      <c r="J40" s="170"/>
      <c r="K40" s="170" t="str">
        <f>'実質公債費比率（分子）の構造'!N$44</f>
        <v>R03</v>
      </c>
      <c r="L40" s="170"/>
      <c r="M40" s="170"/>
      <c r="N40" s="170" t="str">
        <f>'実質公債費比率（分子）の構造'!O$44</f>
        <v>R04</v>
      </c>
      <c r="O40" s="170"/>
      <c r="P40" s="170"/>
    </row>
    <row r="41" spans="1:16" x14ac:dyDescent="0.15">
      <c r="A41" s="170"/>
      <c r="B41" s="170" t="s">
        <v>63</v>
      </c>
      <c r="C41" s="170"/>
      <c r="D41" s="170" t="s">
        <v>64</v>
      </c>
      <c r="E41" s="170" t="s">
        <v>63</v>
      </c>
      <c r="F41" s="170"/>
      <c r="G41" s="170" t="s">
        <v>64</v>
      </c>
      <c r="H41" s="170" t="s">
        <v>63</v>
      </c>
      <c r="I41" s="170"/>
      <c r="J41" s="170" t="s">
        <v>64</v>
      </c>
      <c r="K41" s="170" t="s">
        <v>63</v>
      </c>
      <c r="L41" s="170"/>
      <c r="M41" s="170" t="s">
        <v>64</v>
      </c>
      <c r="N41" s="170" t="s">
        <v>63</v>
      </c>
      <c r="O41" s="170"/>
      <c r="P41" s="170" t="s">
        <v>64</v>
      </c>
    </row>
    <row r="42" spans="1:16" x14ac:dyDescent="0.15">
      <c r="A42" s="170" t="s">
        <v>65</v>
      </c>
      <c r="B42" s="170"/>
      <c r="C42" s="170"/>
      <c r="D42" s="170">
        <f>'実質公債費比率（分子）の構造'!K$52</f>
        <v>206</v>
      </c>
      <c r="E42" s="170"/>
      <c r="F42" s="170"/>
      <c r="G42" s="170">
        <f>'実質公債費比率（分子）の構造'!L$52</f>
        <v>207</v>
      </c>
      <c r="H42" s="170"/>
      <c r="I42" s="170"/>
      <c r="J42" s="170">
        <f>'実質公債費比率（分子）の構造'!M$52</f>
        <v>204</v>
      </c>
      <c r="K42" s="170"/>
      <c r="L42" s="170"/>
      <c r="M42" s="170">
        <f>'実質公債費比率（分子）の構造'!N$52</f>
        <v>208</v>
      </c>
      <c r="N42" s="170"/>
      <c r="O42" s="170"/>
      <c r="P42" s="170">
        <f>'実質公債費比率（分子）の構造'!O$52</f>
        <v>276</v>
      </c>
    </row>
    <row r="43" spans="1:16" x14ac:dyDescent="0.15">
      <c r="A43" s="170" t="s">
        <v>66</v>
      </c>
      <c r="B43" s="170" t="str">
        <f>'実質公債費比率（分子）の構造'!K$51</f>
        <v>-</v>
      </c>
      <c r="C43" s="170"/>
      <c r="D43" s="170"/>
      <c r="E43" s="170" t="str">
        <f>'実質公債費比率（分子）の構造'!L$51</f>
        <v>-</v>
      </c>
      <c r="F43" s="170"/>
      <c r="G43" s="170"/>
      <c r="H43" s="170" t="str">
        <f>'実質公債費比率（分子）の構造'!M$51</f>
        <v>-</v>
      </c>
      <c r="I43" s="170"/>
      <c r="J43" s="170"/>
      <c r="K43" s="170" t="str">
        <f>'実質公債費比率（分子）の構造'!N$51</f>
        <v>-</v>
      </c>
      <c r="L43" s="170"/>
      <c r="M43" s="170"/>
      <c r="N43" s="170" t="str">
        <f>'実質公債費比率（分子）の構造'!O$51</f>
        <v>-</v>
      </c>
      <c r="O43" s="170"/>
      <c r="P43" s="170"/>
    </row>
    <row r="44" spans="1:16" x14ac:dyDescent="0.15">
      <c r="A44" s="170" t="s">
        <v>67</v>
      </c>
      <c r="B44" s="170" t="str">
        <f>'実質公債費比率（分子）の構造'!K$50</f>
        <v>-</v>
      </c>
      <c r="C44" s="170"/>
      <c r="D44" s="170"/>
      <c r="E44" s="170" t="str">
        <f>'実質公債費比率（分子）の構造'!L$50</f>
        <v>-</v>
      </c>
      <c r="F44" s="170"/>
      <c r="G44" s="170"/>
      <c r="H44" s="170" t="str">
        <f>'実質公債費比率（分子）の構造'!M$50</f>
        <v>-</v>
      </c>
      <c r="I44" s="170"/>
      <c r="J44" s="170"/>
      <c r="K44" s="170" t="str">
        <f>'実質公債費比率（分子）の構造'!N$50</f>
        <v>-</v>
      </c>
      <c r="L44" s="170"/>
      <c r="M44" s="170"/>
      <c r="N44" s="170" t="str">
        <f>'実質公債費比率（分子）の構造'!O$50</f>
        <v>-</v>
      </c>
      <c r="O44" s="170"/>
      <c r="P44" s="170"/>
    </row>
    <row r="45" spans="1:16" x14ac:dyDescent="0.15">
      <c r="A45" s="170" t="s">
        <v>68</v>
      </c>
      <c r="B45" s="170">
        <f>'実質公債費比率（分子）の構造'!K$49</f>
        <v>19</v>
      </c>
      <c r="C45" s="170"/>
      <c r="D45" s="170"/>
      <c r="E45" s="170">
        <f>'実質公債費比率（分子）の構造'!L$49</f>
        <v>17</v>
      </c>
      <c r="F45" s="170"/>
      <c r="G45" s="170"/>
      <c r="H45" s="170">
        <f>'実質公債費比率（分子）の構造'!M$49</f>
        <v>12</v>
      </c>
      <c r="I45" s="170"/>
      <c r="J45" s="170"/>
      <c r="K45" s="170">
        <f>'実質公債費比率（分子）の構造'!N$49</f>
        <v>2</v>
      </c>
      <c r="L45" s="170"/>
      <c r="M45" s="170"/>
      <c r="N45" s="170">
        <f>'実質公債費比率（分子）の構造'!O$49</f>
        <v>2</v>
      </c>
      <c r="O45" s="170"/>
      <c r="P45" s="170"/>
    </row>
    <row r="46" spans="1:16" x14ac:dyDescent="0.15">
      <c r="A46" s="170" t="s">
        <v>69</v>
      </c>
      <c r="B46" s="170" t="str">
        <f>'実質公債費比率（分子）の構造'!K$48</f>
        <v>-</v>
      </c>
      <c r="C46" s="170"/>
      <c r="D46" s="170"/>
      <c r="E46" s="170" t="str">
        <f>'実質公債費比率（分子）の構造'!L$48</f>
        <v>-</v>
      </c>
      <c r="F46" s="170"/>
      <c r="G46" s="170"/>
      <c r="H46" s="170" t="str">
        <f>'実質公債費比率（分子）の構造'!M$48</f>
        <v>-</v>
      </c>
      <c r="I46" s="170"/>
      <c r="J46" s="170"/>
      <c r="K46" s="170" t="str">
        <f>'実質公債費比率（分子）の構造'!N$48</f>
        <v>-</v>
      </c>
      <c r="L46" s="170"/>
      <c r="M46" s="170"/>
      <c r="N46" s="170">
        <f>'実質公債費比率（分子）の構造'!O$48</f>
        <v>1</v>
      </c>
      <c r="O46" s="170"/>
      <c r="P46" s="170"/>
    </row>
    <row r="47" spans="1:16" x14ac:dyDescent="0.15">
      <c r="A47" s="170" t="s">
        <v>70</v>
      </c>
      <c r="B47" s="170" t="str">
        <f>'実質公債費比率（分子）の構造'!K$47</f>
        <v>-</v>
      </c>
      <c r="C47" s="170"/>
      <c r="D47" s="170"/>
      <c r="E47" s="170" t="str">
        <f>'実質公債費比率（分子）の構造'!L$47</f>
        <v>-</v>
      </c>
      <c r="F47" s="170"/>
      <c r="G47" s="170"/>
      <c r="H47" s="170" t="str">
        <f>'実質公債費比率（分子）の構造'!M$47</f>
        <v>-</v>
      </c>
      <c r="I47" s="170"/>
      <c r="J47" s="170"/>
      <c r="K47" s="170" t="str">
        <f>'実質公債費比率（分子）の構造'!N$47</f>
        <v>-</v>
      </c>
      <c r="L47" s="170"/>
      <c r="M47" s="170"/>
      <c r="N47" s="170" t="str">
        <f>'実質公債費比率（分子）の構造'!O$47</f>
        <v>-</v>
      </c>
      <c r="O47" s="170"/>
      <c r="P47" s="170"/>
    </row>
    <row r="48" spans="1:16" x14ac:dyDescent="0.15">
      <c r="A48" s="170" t="s">
        <v>71</v>
      </c>
      <c r="B48" s="170" t="str">
        <f>'実質公債費比率（分子）の構造'!K$46</f>
        <v>-</v>
      </c>
      <c r="C48" s="170"/>
      <c r="D48" s="170"/>
      <c r="E48" s="170" t="str">
        <f>'実質公債費比率（分子）の構造'!L$46</f>
        <v>-</v>
      </c>
      <c r="F48" s="170"/>
      <c r="G48" s="170"/>
      <c r="H48" s="170" t="str">
        <f>'実質公債費比率（分子）の構造'!M$46</f>
        <v>-</v>
      </c>
      <c r="I48" s="170"/>
      <c r="J48" s="170"/>
      <c r="K48" s="170" t="str">
        <f>'実質公債費比率（分子）の構造'!N$46</f>
        <v>-</v>
      </c>
      <c r="L48" s="170"/>
      <c r="M48" s="170"/>
      <c r="N48" s="170" t="str">
        <f>'実質公債費比率（分子）の構造'!O$46</f>
        <v>-</v>
      </c>
      <c r="O48" s="170"/>
      <c r="P48" s="170"/>
    </row>
    <row r="49" spans="1:16" x14ac:dyDescent="0.15">
      <c r="A49" s="170" t="s">
        <v>72</v>
      </c>
      <c r="B49" s="170">
        <f>'実質公債費比率（分子）の構造'!K$45</f>
        <v>137</v>
      </c>
      <c r="C49" s="170"/>
      <c r="D49" s="170"/>
      <c r="E49" s="170">
        <f>'実質公債費比率（分子）の構造'!L$45</f>
        <v>146</v>
      </c>
      <c r="F49" s="170"/>
      <c r="G49" s="170"/>
      <c r="H49" s="170">
        <f>'実質公債費比率（分子）の構造'!M$45</f>
        <v>151</v>
      </c>
      <c r="I49" s="170"/>
      <c r="J49" s="170"/>
      <c r="K49" s="170">
        <f>'実質公債費比率（分子）の構造'!N$45</f>
        <v>163</v>
      </c>
      <c r="L49" s="170"/>
      <c r="M49" s="170"/>
      <c r="N49" s="170">
        <f>'実質公債費比率（分子）の構造'!O$45</f>
        <v>264</v>
      </c>
      <c r="O49" s="170"/>
      <c r="P49" s="170"/>
    </row>
    <row r="50" spans="1:16" x14ac:dyDescent="0.15">
      <c r="A50" s="170" t="s">
        <v>73</v>
      </c>
      <c r="B50" s="170" t="e">
        <f>NA()</f>
        <v>#N/A</v>
      </c>
      <c r="C50" s="170">
        <f>IF(ISNUMBER('実質公債費比率（分子）の構造'!K$53),'実質公債費比率（分子）の構造'!K$53,NA())</f>
        <v>-50</v>
      </c>
      <c r="D50" s="170" t="e">
        <f>NA()</f>
        <v>#N/A</v>
      </c>
      <c r="E50" s="170" t="e">
        <f>NA()</f>
        <v>#N/A</v>
      </c>
      <c r="F50" s="170">
        <f>IF(ISNUMBER('実質公債費比率（分子）の構造'!L$53),'実質公債費比率（分子）の構造'!L$53,NA())</f>
        <v>-44</v>
      </c>
      <c r="G50" s="170" t="e">
        <f>NA()</f>
        <v>#N/A</v>
      </c>
      <c r="H50" s="170" t="e">
        <f>NA()</f>
        <v>#N/A</v>
      </c>
      <c r="I50" s="170">
        <f>IF(ISNUMBER('実質公債費比率（分子）の構造'!M$53),'実質公債費比率（分子）の構造'!M$53,NA())</f>
        <v>-41</v>
      </c>
      <c r="J50" s="170" t="e">
        <f>NA()</f>
        <v>#N/A</v>
      </c>
      <c r="K50" s="170" t="e">
        <f>NA()</f>
        <v>#N/A</v>
      </c>
      <c r="L50" s="170">
        <f>IF(ISNUMBER('実質公債費比率（分子）の構造'!N$53),'実質公債費比率（分子）の構造'!N$53,NA())</f>
        <v>-43</v>
      </c>
      <c r="M50" s="170" t="e">
        <f>NA()</f>
        <v>#N/A</v>
      </c>
      <c r="N50" s="170" t="e">
        <f>NA()</f>
        <v>#N/A</v>
      </c>
      <c r="O50" s="170">
        <f>IF(ISNUMBER('実質公債費比率（分子）の構造'!O$53),'実質公債費比率（分子）の構造'!O$53,NA())</f>
        <v>-9</v>
      </c>
      <c r="P50" s="170" t="e">
        <f>NA()</f>
        <v>#N/A</v>
      </c>
    </row>
    <row r="53" spans="1:16" x14ac:dyDescent="0.15">
      <c r="A53" s="142" t="s">
        <v>74</v>
      </c>
    </row>
    <row r="54" spans="1:16" x14ac:dyDescent="0.15">
      <c r="A54" s="169"/>
      <c r="B54" s="169" t="str">
        <f>'将来負担比率（分子）の構造'!I$40</f>
        <v>H30</v>
      </c>
      <c r="C54" s="169"/>
      <c r="D54" s="169"/>
      <c r="E54" s="169" t="str">
        <f>'将来負担比率（分子）の構造'!J$40</f>
        <v>R01</v>
      </c>
      <c r="F54" s="169"/>
      <c r="G54" s="169"/>
      <c r="H54" s="169" t="str">
        <f>'将来負担比率（分子）の構造'!K$40</f>
        <v>R02</v>
      </c>
      <c r="I54" s="169"/>
      <c r="J54" s="169"/>
      <c r="K54" s="169" t="str">
        <f>'将来負担比率（分子）の構造'!L$40</f>
        <v>R03</v>
      </c>
      <c r="L54" s="169"/>
      <c r="M54" s="169"/>
      <c r="N54" s="169" t="str">
        <f>'将来負担比率（分子）の構造'!M$40</f>
        <v>R04</v>
      </c>
      <c r="O54" s="169"/>
      <c r="P54" s="169"/>
    </row>
    <row r="55" spans="1:16" x14ac:dyDescent="0.15">
      <c r="A55" s="169"/>
      <c r="B55" s="169" t="s">
        <v>75</v>
      </c>
      <c r="C55" s="169"/>
      <c r="D55" s="169" t="s">
        <v>76</v>
      </c>
      <c r="E55" s="169" t="s">
        <v>75</v>
      </c>
      <c r="F55" s="169"/>
      <c r="G55" s="169" t="s">
        <v>76</v>
      </c>
      <c r="H55" s="169" t="s">
        <v>75</v>
      </c>
      <c r="I55" s="169"/>
      <c r="J55" s="169" t="s">
        <v>76</v>
      </c>
      <c r="K55" s="169" t="s">
        <v>75</v>
      </c>
      <c r="L55" s="169"/>
      <c r="M55" s="169" t="s">
        <v>76</v>
      </c>
      <c r="N55" s="169" t="s">
        <v>75</v>
      </c>
      <c r="O55" s="169"/>
      <c r="P55" s="169" t="s">
        <v>76</v>
      </c>
    </row>
    <row r="56" spans="1:16" x14ac:dyDescent="0.15">
      <c r="A56" s="169" t="s">
        <v>45</v>
      </c>
      <c r="B56" s="169"/>
      <c r="C56" s="169"/>
      <c r="D56" s="169">
        <f>'将来負担比率（分子）の構造'!I$52</f>
        <v>2466</v>
      </c>
      <c r="E56" s="169"/>
      <c r="F56" s="169"/>
      <c r="G56" s="169">
        <f>'将来負担比率（分子）の構造'!J$52</f>
        <v>2494</v>
      </c>
      <c r="H56" s="169"/>
      <c r="I56" s="169"/>
      <c r="J56" s="169">
        <f>'将来負担比率（分子）の構造'!K$52</f>
        <v>2493</v>
      </c>
      <c r="K56" s="169"/>
      <c r="L56" s="169"/>
      <c r="M56" s="169">
        <f>'将来負担比率（分子）の構造'!L$52</f>
        <v>2494</v>
      </c>
      <c r="N56" s="169"/>
      <c r="O56" s="169"/>
      <c r="P56" s="169">
        <f>'将来負担比率（分子）の構造'!M$52</f>
        <v>2437</v>
      </c>
    </row>
    <row r="57" spans="1:16" x14ac:dyDescent="0.15">
      <c r="A57" s="169" t="s">
        <v>44</v>
      </c>
      <c r="B57" s="169"/>
      <c r="C57" s="169"/>
      <c r="D57" s="169" t="str">
        <f>'将来負担比率（分子）の構造'!I$51</f>
        <v>-</v>
      </c>
      <c r="E57" s="169"/>
      <c r="F57" s="169"/>
      <c r="G57" s="169" t="str">
        <f>'将来負担比率（分子）の構造'!J$51</f>
        <v>-</v>
      </c>
      <c r="H57" s="169"/>
      <c r="I57" s="169"/>
      <c r="J57" s="169" t="str">
        <f>'将来負担比率（分子）の構造'!K$51</f>
        <v>-</v>
      </c>
      <c r="K57" s="169"/>
      <c r="L57" s="169"/>
      <c r="M57" s="169" t="str">
        <f>'将来負担比率（分子）の構造'!L$51</f>
        <v>-</v>
      </c>
      <c r="N57" s="169"/>
      <c r="O57" s="169"/>
      <c r="P57" s="169" t="str">
        <f>'将来負担比率（分子）の構造'!M$51</f>
        <v>-</v>
      </c>
    </row>
    <row r="58" spans="1:16" x14ac:dyDescent="0.15">
      <c r="A58" s="169" t="s">
        <v>43</v>
      </c>
      <c r="B58" s="169"/>
      <c r="C58" s="169"/>
      <c r="D58" s="169">
        <f>'将来負担比率（分子）の構造'!I$50</f>
        <v>3186</v>
      </c>
      <c r="E58" s="169"/>
      <c r="F58" s="169"/>
      <c r="G58" s="169">
        <f>'将来負担比率（分子）の構造'!J$50</f>
        <v>3169</v>
      </c>
      <c r="H58" s="169"/>
      <c r="I58" s="169"/>
      <c r="J58" s="169">
        <f>'将来負担比率（分子）の構造'!K$50</f>
        <v>3291</v>
      </c>
      <c r="K58" s="169"/>
      <c r="L58" s="169"/>
      <c r="M58" s="169">
        <f>'将来負担比率（分子）の構造'!L$50</f>
        <v>3347</v>
      </c>
      <c r="N58" s="169"/>
      <c r="O58" s="169"/>
      <c r="P58" s="169">
        <f>'将来負担比率（分子）の構造'!M$50</f>
        <v>3540</v>
      </c>
    </row>
    <row r="59" spans="1:16" x14ac:dyDescent="0.15">
      <c r="A59" s="169" t="s">
        <v>41</v>
      </c>
      <c r="B59" s="169" t="str">
        <f>'将来負担比率（分子）の構造'!I$49</f>
        <v>-</v>
      </c>
      <c r="C59" s="169"/>
      <c r="D59" s="169"/>
      <c r="E59" s="169" t="str">
        <f>'将来負担比率（分子）の構造'!J$49</f>
        <v>-</v>
      </c>
      <c r="F59" s="169"/>
      <c r="G59" s="169"/>
      <c r="H59" s="169" t="str">
        <f>'将来負担比率（分子）の構造'!K$49</f>
        <v>-</v>
      </c>
      <c r="I59" s="169"/>
      <c r="J59" s="169"/>
      <c r="K59" s="169" t="str">
        <f>'将来負担比率（分子）の構造'!L$49</f>
        <v>-</v>
      </c>
      <c r="L59" s="169"/>
      <c r="M59" s="169"/>
      <c r="N59" s="169" t="str">
        <f>'将来負担比率（分子）の構造'!M$49</f>
        <v>-</v>
      </c>
      <c r="O59" s="169"/>
      <c r="P59" s="169"/>
    </row>
    <row r="60" spans="1:16" x14ac:dyDescent="0.15">
      <c r="A60" s="169" t="s">
        <v>40</v>
      </c>
      <c r="B60" s="169" t="str">
        <f>'将来負担比率（分子）の構造'!I$48</f>
        <v>-</v>
      </c>
      <c r="C60" s="169"/>
      <c r="D60" s="169"/>
      <c r="E60" s="169" t="str">
        <f>'将来負担比率（分子）の構造'!J$48</f>
        <v>-</v>
      </c>
      <c r="F60" s="169"/>
      <c r="G60" s="169"/>
      <c r="H60" s="169" t="str">
        <f>'将来負担比率（分子）の構造'!K$48</f>
        <v>-</v>
      </c>
      <c r="I60" s="169"/>
      <c r="J60" s="169"/>
      <c r="K60" s="169" t="str">
        <f>'将来負担比率（分子）の構造'!L$48</f>
        <v>-</v>
      </c>
      <c r="L60" s="169"/>
      <c r="M60" s="169"/>
      <c r="N60" s="169" t="str">
        <f>'将来負担比率（分子）の構造'!M$48</f>
        <v>-</v>
      </c>
      <c r="O60" s="169"/>
      <c r="P60" s="169"/>
    </row>
    <row r="61" spans="1:16" x14ac:dyDescent="0.15">
      <c r="A61" s="169" t="s">
        <v>38</v>
      </c>
      <c r="B61" s="169" t="str">
        <f>'将来負担比率（分子）の構造'!I$46</f>
        <v>-</v>
      </c>
      <c r="C61" s="169"/>
      <c r="D61" s="169"/>
      <c r="E61" s="169" t="str">
        <f>'将来負担比率（分子）の構造'!J$46</f>
        <v>-</v>
      </c>
      <c r="F61" s="169"/>
      <c r="G61" s="169"/>
      <c r="H61" s="169" t="str">
        <f>'将来負担比率（分子）の構造'!K$46</f>
        <v>-</v>
      </c>
      <c r="I61" s="169"/>
      <c r="J61" s="169"/>
      <c r="K61" s="169" t="str">
        <f>'将来負担比率（分子）の構造'!L$46</f>
        <v>-</v>
      </c>
      <c r="L61" s="169"/>
      <c r="M61" s="169"/>
      <c r="N61" s="169" t="str">
        <f>'将来負担比率（分子）の構造'!M$46</f>
        <v>-</v>
      </c>
      <c r="O61" s="169"/>
      <c r="P61" s="169"/>
    </row>
    <row r="62" spans="1:16" x14ac:dyDescent="0.15">
      <c r="A62" s="169" t="s">
        <v>37</v>
      </c>
      <c r="B62" s="169">
        <f>'将来負担比率（分子）の構造'!I$45</f>
        <v>324</v>
      </c>
      <c r="C62" s="169"/>
      <c r="D62" s="169"/>
      <c r="E62" s="169">
        <f>'将来負担比率（分子）の構造'!J$45</f>
        <v>339</v>
      </c>
      <c r="F62" s="169"/>
      <c r="G62" s="169"/>
      <c r="H62" s="169">
        <f>'将来負担比率（分子）の構造'!K$45</f>
        <v>342</v>
      </c>
      <c r="I62" s="169"/>
      <c r="J62" s="169"/>
      <c r="K62" s="169">
        <f>'将来負担比率（分子）の構造'!L$45</f>
        <v>359</v>
      </c>
      <c r="L62" s="169"/>
      <c r="M62" s="169"/>
      <c r="N62" s="169">
        <f>'将来負担比率（分子）の構造'!M$45</f>
        <v>375</v>
      </c>
      <c r="O62" s="169"/>
      <c r="P62" s="169"/>
    </row>
    <row r="63" spans="1:16" x14ac:dyDescent="0.15">
      <c r="A63" s="169" t="s">
        <v>36</v>
      </c>
      <c r="B63" s="169">
        <f>'将来負担比率（分子）の構造'!I$44</f>
        <v>34</v>
      </c>
      <c r="C63" s="169"/>
      <c r="D63" s="169"/>
      <c r="E63" s="169">
        <f>'将来負担比率（分子）の構造'!J$44</f>
        <v>17</v>
      </c>
      <c r="F63" s="169"/>
      <c r="G63" s="169"/>
      <c r="H63" s="169">
        <f>'将来負担比率（分子）の構造'!K$44</f>
        <v>4</v>
      </c>
      <c r="I63" s="169"/>
      <c r="J63" s="169"/>
      <c r="K63" s="169">
        <f>'将来負担比率（分子）の構造'!L$44</f>
        <v>2</v>
      </c>
      <c r="L63" s="169"/>
      <c r="M63" s="169"/>
      <c r="N63" s="169" t="str">
        <f>'将来負担比率（分子）の構造'!M$44</f>
        <v>-</v>
      </c>
      <c r="O63" s="169"/>
      <c r="P63" s="169"/>
    </row>
    <row r="64" spans="1:16" x14ac:dyDescent="0.15">
      <c r="A64" s="169" t="s">
        <v>35</v>
      </c>
      <c r="B64" s="169">
        <f>'将来負担比率（分子）の構造'!I$43</f>
        <v>5</v>
      </c>
      <c r="C64" s="169"/>
      <c r="D64" s="169"/>
      <c r="E64" s="169" t="str">
        <f>'将来負担比率（分子）の構造'!J$43</f>
        <v>-</v>
      </c>
      <c r="F64" s="169"/>
      <c r="G64" s="169"/>
      <c r="H64" s="169" t="str">
        <f>'将来負担比率（分子）の構造'!K$43</f>
        <v>-</v>
      </c>
      <c r="I64" s="169"/>
      <c r="J64" s="169"/>
      <c r="K64" s="169" t="str">
        <f>'将来負担比率（分子）の構造'!L$43</f>
        <v>-</v>
      </c>
      <c r="L64" s="169"/>
      <c r="M64" s="169"/>
      <c r="N64" s="169" t="str">
        <f>'将来負担比率（分子）の構造'!M$43</f>
        <v>-</v>
      </c>
      <c r="O64" s="169"/>
      <c r="P64" s="169"/>
    </row>
    <row r="65" spans="1:16" x14ac:dyDescent="0.15">
      <c r="A65" s="169" t="s">
        <v>34</v>
      </c>
      <c r="B65" s="169">
        <f>'将来負担比率（分子）の構造'!I$42</f>
        <v>2</v>
      </c>
      <c r="C65" s="169"/>
      <c r="D65" s="169"/>
      <c r="E65" s="169">
        <f>'将来負担比率（分子）の構造'!J$42</f>
        <v>17</v>
      </c>
      <c r="F65" s="169"/>
      <c r="G65" s="169"/>
      <c r="H65" s="169">
        <f>'将来負担比率（分子）の構造'!K$42</f>
        <v>7</v>
      </c>
      <c r="I65" s="169"/>
      <c r="J65" s="169"/>
      <c r="K65" s="169">
        <f>'将来負担比率（分子）の構造'!L$42</f>
        <v>7</v>
      </c>
      <c r="L65" s="169"/>
      <c r="M65" s="169"/>
      <c r="N65" s="169">
        <f>'将来負担比率（分子）の構造'!M$42</f>
        <v>2</v>
      </c>
      <c r="O65" s="169"/>
      <c r="P65" s="169"/>
    </row>
    <row r="66" spans="1:16" x14ac:dyDescent="0.15">
      <c r="A66" s="169" t="s">
        <v>33</v>
      </c>
      <c r="B66" s="169">
        <f>'将来負担比率（分子）の構造'!I$41</f>
        <v>2175</v>
      </c>
      <c r="C66" s="169"/>
      <c r="D66" s="169"/>
      <c r="E66" s="169">
        <f>'将来負担比率（分子）の構造'!J$41</f>
        <v>2295</v>
      </c>
      <c r="F66" s="169"/>
      <c r="G66" s="169"/>
      <c r="H66" s="169">
        <f>'将来負担比率（分子）の構造'!K$41</f>
        <v>2369</v>
      </c>
      <c r="I66" s="169"/>
      <c r="J66" s="169"/>
      <c r="K66" s="169">
        <f>'将来負担比率（分子）の構造'!L$41</f>
        <v>2450</v>
      </c>
      <c r="L66" s="169"/>
      <c r="M66" s="169"/>
      <c r="N66" s="169">
        <f>'将来負担比率（分子）の構造'!M$41</f>
        <v>2429</v>
      </c>
      <c r="O66" s="169"/>
      <c r="P66" s="169"/>
    </row>
    <row r="67" spans="1:16" x14ac:dyDescent="0.15">
      <c r="A67" s="169" t="s">
        <v>77</v>
      </c>
      <c r="B67" s="169" t="e">
        <f>NA()</f>
        <v>#N/A</v>
      </c>
      <c r="C67" s="169">
        <f>IF(ISNUMBER('将来負担比率（分子）の構造'!I$53), IF('将来負担比率（分子）の構造'!I$53 &lt; 0, 0, '将来負担比率（分子）の構造'!I$53), NA())</f>
        <v>0</v>
      </c>
      <c r="D67" s="169" t="e">
        <f>NA()</f>
        <v>#N/A</v>
      </c>
      <c r="E67" s="169" t="e">
        <f>NA()</f>
        <v>#N/A</v>
      </c>
      <c r="F67" s="169">
        <f>IF(ISNUMBER('将来負担比率（分子）の構造'!J$53), IF('将来負担比率（分子）の構造'!J$53 &lt; 0, 0, '将来負担比率（分子）の構造'!J$53), NA())</f>
        <v>0</v>
      </c>
      <c r="G67" s="169" t="e">
        <f>NA()</f>
        <v>#N/A</v>
      </c>
      <c r="H67" s="169" t="e">
        <f>NA()</f>
        <v>#N/A</v>
      </c>
      <c r="I67" s="169">
        <f>IF(ISNUMBER('将来負担比率（分子）の構造'!K$53), IF('将来負担比率（分子）の構造'!K$53 &lt; 0, 0, '将来負担比率（分子）の構造'!K$53), NA())</f>
        <v>0</v>
      </c>
      <c r="J67" s="169" t="e">
        <f>NA()</f>
        <v>#N/A</v>
      </c>
      <c r="K67" s="169" t="e">
        <f>NA()</f>
        <v>#N/A</v>
      </c>
      <c r="L67" s="169">
        <f>IF(ISNUMBER('将来負担比率（分子）の構造'!L$53), IF('将来負担比率（分子）の構造'!L$53 &lt; 0, 0, '将来負担比率（分子）の構造'!L$53), NA())</f>
        <v>0</v>
      </c>
      <c r="M67" s="169" t="e">
        <f>NA()</f>
        <v>#N/A</v>
      </c>
      <c r="N67" s="169" t="e">
        <f>NA()</f>
        <v>#N/A</v>
      </c>
      <c r="O67" s="169">
        <f>IF(ISNUMBER('将来負担比率（分子）の構造'!M$53), IF('将来負担比率（分子）の構造'!M$53 &lt; 0, 0, '将来負担比率（分子）の構造'!M$53), NA())</f>
        <v>0</v>
      </c>
      <c r="P67" s="169" t="e">
        <f>NA()</f>
        <v>#N/A</v>
      </c>
    </row>
    <row r="70" spans="1:16" x14ac:dyDescent="0.15">
      <c r="A70" s="171" t="s">
        <v>78</v>
      </c>
      <c r="B70" s="171"/>
      <c r="C70" s="171"/>
      <c r="D70" s="171"/>
      <c r="E70" s="171"/>
      <c r="F70" s="171"/>
    </row>
    <row r="71" spans="1:16" x14ac:dyDescent="0.15">
      <c r="A71" s="172"/>
      <c r="B71" s="172" t="str">
        <f>基金残高に係る経年分析!F54</f>
        <v>R02</v>
      </c>
      <c r="C71" s="172" t="str">
        <f>基金残高に係る経年分析!G54</f>
        <v>R03</v>
      </c>
      <c r="D71" s="172" t="str">
        <f>基金残高に係る経年分析!H54</f>
        <v>R04</v>
      </c>
    </row>
    <row r="72" spans="1:16" x14ac:dyDescent="0.15">
      <c r="A72" s="172" t="s">
        <v>79</v>
      </c>
      <c r="B72" s="173">
        <f>基金残高に係る経年分析!F55</f>
        <v>625</v>
      </c>
      <c r="C72" s="173">
        <f>基金残高に係る経年分析!G55</f>
        <v>643</v>
      </c>
      <c r="D72" s="173">
        <f>基金残高に係る経年分析!H55</f>
        <v>786</v>
      </c>
    </row>
    <row r="73" spans="1:16" x14ac:dyDescent="0.15">
      <c r="A73" s="172" t="s">
        <v>80</v>
      </c>
      <c r="B73" s="173">
        <f>基金残高に係る経年分析!F56</f>
        <v>608</v>
      </c>
      <c r="C73" s="173">
        <f>基金残高に係る経年分析!G56</f>
        <v>611</v>
      </c>
      <c r="D73" s="173">
        <f>基金残高に係る経年分析!H56</f>
        <v>466</v>
      </c>
    </row>
    <row r="74" spans="1:16" x14ac:dyDescent="0.15">
      <c r="A74" s="172" t="s">
        <v>81</v>
      </c>
      <c r="B74" s="173">
        <f>基金残高に係る経年分析!F57</f>
        <v>1699</v>
      </c>
      <c r="C74" s="173">
        <f>基金残高に係る経年分析!G57</f>
        <v>1709</v>
      </c>
      <c r="D74" s="173">
        <f>基金残高に係る経年分析!H57</f>
        <v>1795</v>
      </c>
    </row>
  </sheetData>
  <sheetProtection algorithmName="SHA-512" hashValue="RQOgV+G9r3WJW6lm3LPomSVEV1PfROO3G/yyR4D3lLEavzcaiYKe7MbuGJxn+ygvMP8fi1iilNgzglH/62sDyQ==" saltValue="oT/LcR5MuKfUCjfF0a8rx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2024-04-19T01:08:01Z</cp:lastPrinted>
  <dcterms:created xsi:type="dcterms:W3CDTF">2024-03-14T04:13:34Z</dcterms:created>
  <dcterms:modified xsi:type="dcterms:W3CDTF">2024-04-19T01:16:46Z</dcterms:modified>
  <cp:category/>
</cp:coreProperties>
</file>